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5320" windowHeight="12270" activeTab="1"/>
  </bookViews>
  <sheets>
    <sheet name="Titulní strana" sheetId="7" r:id="rId1"/>
    <sheet name="POKYNY" sheetId="4" r:id="rId2"/>
    <sheet name="VZOR" sheetId="5" r:id="rId3"/>
    <sheet name="TEXT" sheetId="6" r:id="rId4"/>
  </sheets>
  <calcPr calcId="145621"/>
</workbook>
</file>

<file path=xl/calcChain.xml><?xml version="1.0" encoding="utf-8"?>
<calcChain xmlns="http://schemas.openxmlformats.org/spreadsheetml/2006/main">
  <c r="BV23" i="6" l="1"/>
  <c r="BU23" i="6"/>
  <c r="BT23" i="6"/>
  <c r="BS23" i="6"/>
  <c r="BR23" i="6"/>
  <c r="BQ23" i="6"/>
  <c r="BP23" i="6"/>
  <c r="BO23" i="6"/>
  <c r="BN23" i="6"/>
  <c r="BM23" i="6"/>
  <c r="BL23" i="6"/>
  <c r="BK23" i="6"/>
  <c r="BJ23" i="6"/>
  <c r="BI23" i="6"/>
  <c r="BH23" i="6"/>
  <c r="BG23" i="6"/>
  <c r="BF23" i="6"/>
  <c r="BE23" i="6"/>
  <c r="AI23" i="6"/>
  <c r="CB23" i="6" s="1"/>
  <c r="AH23" i="6"/>
  <c r="BV22" i="6"/>
  <c r="BU22" i="6"/>
  <c r="BT22" i="6"/>
  <c r="BS22" i="6"/>
  <c r="BR22" i="6"/>
  <c r="BQ22" i="6"/>
  <c r="BP22" i="6"/>
  <c r="BO22" i="6"/>
  <c r="BN22" i="6"/>
  <c r="BM22" i="6"/>
  <c r="BL22" i="6"/>
  <c r="BK22" i="6"/>
  <c r="BJ22" i="6"/>
  <c r="BI22" i="6"/>
  <c r="BH22" i="6"/>
  <c r="BG22" i="6"/>
  <c r="BF22" i="6"/>
  <c r="BE22" i="6"/>
  <c r="AI22" i="6"/>
  <c r="BZ22" i="6" s="1"/>
  <c r="AG22" i="6"/>
  <c r="BV21" i="6"/>
  <c r="BU21" i="6"/>
  <c r="BT21" i="6"/>
  <c r="BS21" i="6"/>
  <c r="BR21" i="6"/>
  <c r="BQ21" i="6"/>
  <c r="BP21" i="6"/>
  <c r="BO21" i="6"/>
  <c r="BN21" i="6"/>
  <c r="BM21" i="6"/>
  <c r="BL21" i="6"/>
  <c r="BK21" i="6"/>
  <c r="BJ21" i="6"/>
  <c r="BI21" i="6"/>
  <c r="BH21" i="6"/>
  <c r="BG21" i="6"/>
  <c r="BF21" i="6"/>
  <c r="BE21" i="6"/>
  <c r="AI21" i="6"/>
  <c r="CB21" i="6" s="1"/>
  <c r="AH21" i="6"/>
  <c r="AI20" i="6"/>
  <c r="BZ20" i="6" s="1"/>
  <c r="AH20" i="6"/>
  <c r="AG20" i="6"/>
  <c r="AF20" i="6" s="1"/>
  <c r="AE20" i="6" s="1"/>
  <c r="AD20" i="6"/>
  <c r="AA20" i="6"/>
  <c r="W20" i="6"/>
  <c r="U20" i="6"/>
  <c r="S20" i="6"/>
  <c r="Q20" i="6"/>
  <c r="O20" i="6"/>
  <c r="L20" i="6"/>
  <c r="J20" i="6"/>
  <c r="H20" i="6"/>
  <c r="F20" i="6"/>
  <c r="AI19" i="6"/>
  <c r="AH19" i="6"/>
  <c r="AG19" i="6"/>
  <c r="AF19" i="6" s="1"/>
  <c r="AA19" i="6"/>
  <c r="W19" i="6"/>
  <c r="U19" i="6"/>
  <c r="S19" i="6"/>
  <c r="Q19" i="6"/>
  <c r="O19" i="6"/>
  <c r="L19" i="6"/>
  <c r="J19" i="6"/>
  <c r="H19" i="6"/>
  <c r="F19" i="6"/>
  <c r="AI18" i="6"/>
  <c r="BZ18" i="6" s="1"/>
  <c r="AH18" i="6"/>
  <c r="AG18" i="6"/>
  <c r="AF18" i="6"/>
  <c r="AE18" i="6" s="1"/>
  <c r="AA18" i="6"/>
  <c r="W18" i="6"/>
  <c r="U18" i="6"/>
  <c r="S18" i="6"/>
  <c r="Q18" i="6"/>
  <c r="O18" i="6"/>
  <c r="L18" i="6"/>
  <c r="J18" i="6"/>
  <c r="H18" i="6"/>
  <c r="F18" i="6"/>
  <c r="BX17" i="6"/>
  <c r="AI17" i="6"/>
  <c r="AH17" i="6"/>
  <c r="AG17" i="6"/>
  <c r="AF17" i="6"/>
  <c r="AE17" i="6" s="1"/>
  <c r="AA17" i="6"/>
  <c r="W17" i="6"/>
  <c r="U17" i="6"/>
  <c r="S17" i="6"/>
  <c r="Q17" i="6"/>
  <c r="O17" i="6"/>
  <c r="L17" i="6"/>
  <c r="J17" i="6"/>
  <c r="H17" i="6"/>
  <c r="F17" i="6"/>
  <c r="AI16" i="6"/>
  <c r="BZ16" i="6" s="1"/>
  <c r="AH16" i="6"/>
  <c r="AG16" i="6"/>
  <c r="AF16" i="6" s="1"/>
  <c r="AA16" i="6"/>
  <c r="W16" i="6"/>
  <c r="U16" i="6"/>
  <c r="S16" i="6"/>
  <c r="Q16" i="6"/>
  <c r="O16" i="6"/>
  <c r="L16" i="6"/>
  <c r="J16" i="6"/>
  <c r="H16" i="6"/>
  <c r="F16" i="6"/>
  <c r="BW15" i="6"/>
  <c r="CB15" i="6" s="1"/>
  <c r="AI15" i="6"/>
  <c r="BZ15" i="6" s="1"/>
  <c r="AH15" i="6"/>
  <c r="AG15" i="6"/>
  <c r="AF15" i="6"/>
  <c r="AE15" i="6" s="1"/>
  <c r="AA15" i="6"/>
  <c r="W15" i="6"/>
  <c r="U15" i="6"/>
  <c r="S15" i="6"/>
  <c r="Q15" i="6"/>
  <c r="O15" i="6"/>
  <c r="L15" i="6"/>
  <c r="J15" i="6"/>
  <c r="H15" i="6"/>
  <c r="F15" i="6"/>
  <c r="AI14" i="6"/>
  <c r="AH14" i="6"/>
  <c r="AG14" i="6"/>
  <c r="AF14" i="6" s="1"/>
  <c r="AD14" i="6" s="1"/>
  <c r="AA14" i="6"/>
  <c r="W14" i="6"/>
  <c r="U14" i="6"/>
  <c r="S14" i="6"/>
  <c r="Q14" i="6"/>
  <c r="O14" i="6"/>
  <c r="L14" i="6"/>
  <c r="J14" i="6"/>
  <c r="H14" i="6"/>
  <c r="F14" i="6"/>
  <c r="AI13" i="6"/>
  <c r="BZ13" i="6" s="1"/>
  <c r="AH13" i="6"/>
  <c r="AG13" i="6"/>
  <c r="AF13" i="6" s="1"/>
  <c r="AE13" i="6" s="1"/>
  <c r="AA13" i="6"/>
  <c r="W13" i="6"/>
  <c r="U13" i="6"/>
  <c r="S13" i="6"/>
  <c r="Q13" i="6"/>
  <c r="O13" i="6"/>
  <c r="L13" i="6"/>
  <c r="J13" i="6"/>
  <c r="H13" i="6"/>
  <c r="F13" i="6"/>
  <c r="AI12" i="6"/>
  <c r="AH12" i="6"/>
  <c r="AG12" i="6"/>
  <c r="AF12" i="6" s="1"/>
  <c r="AA12" i="6"/>
  <c r="W12" i="6"/>
  <c r="U12" i="6"/>
  <c r="S12" i="6"/>
  <c r="Q12" i="6"/>
  <c r="O12" i="6"/>
  <c r="L12" i="6"/>
  <c r="J12" i="6"/>
  <c r="H12" i="6"/>
  <c r="F12" i="6"/>
  <c r="AI11" i="6"/>
  <c r="AH11" i="6"/>
  <c r="AG11" i="6"/>
  <c r="AA11" i="6"/>
  <c r="W11" i="6"/>
  <c r="U11" i="6"/>
  <c r="S11" i="6"/>
  <c r="Q11" i="6"/>
  <c r="O11" i="6"/>
  <c r="L11" i="6"/>
  <c r="J11" i="6"/>
  <c r="H11" i="6"/>
  <c r="F11" i="6"/>
  <c r="AI10" i="6"/>
  <c r="BZ10" i="6" s="1"/>
  <c r="AH10" i="6"/>
  <c r="AG10" i="6"/>
  <c r="AF10" i="6" s="1"/>
  <c r="AA10" i="6"/>
  <c r="W10" i="6"/>
  <c r="U10" i="6"/>
  <c r="S10" i="6"/>
  <c r="Q10" i="6"/>
  <c r="O10" i="6"/>
  <c r="L10" i="6"/>
  <c r="J10" i="6"/>
  <c r="H10" i="6"/>
  <c r="F10" i="6"/>
  <c r="AI9" i="6"/>
  <c r="AH9" i="6"/>
  <c r="AG9" i="6"/>
  <c r="AA9" i="6"/>
  <c r="W9" i="6"/>
  <c r="U9" i="6"/>
  <c r="S9" i="6"/>
  <c r="Q9" i="6"/>
  <c r="O9" i="6"/>
  <c r="L9" i="6"/>
  <c r="J9" i="6"/>
  <c r="H9" i="6"/>
  <c r="F9" i="6"/>
  <c r="AI8" i="6"/>
  <c r="BZ8" i="6" s="1"/>
  <c r="AH8" i="6"/>
  <c r="AG8" i="6"/>
  <c r="AF8" i="6" s="1"/>
  <c r="AA8" i="6"/>
  <c r="W8" i="6"/>
  <c r="U8" i="6"/>
  <c r="S8" i="6"/>
  <c r="Q8" i="6"/>
  <c r="O8" i="6"/>
  <c r="L8" i="6"/>
  <c r="J8" i="6"/>
  <c r="H8" i="6"/>
  <c r="F8" i="6"/>
  <c r="AI7" i="6"/>
  <c r="AH7" i="6"/>
  <c r="AG7" i="6"/>
  <c r="AA7" i="6"/>
  <c r="W7" i="6"/>
  <c r="U7" i="6"/>
  <c r="S7" i="6"/>
  <c r="Q7" i="6"/>
  <c r="O7" i="6"/>
  <c r="L7" i="6"/>
  <c r="J7" i="6"/>
  <c r="H7" i="6"/>
  <c r="F7" i="6"/>
  <c r="AI6" i="6"/>
  <c r="BZ6" i="6" s="1"/>
  <c r="AH6" i="6"/>
  <c r="AG6" i="6"/>
  <c r="AF6" i="6" s="1"/>
  <c r="AA6" i="6"/>
  <c r="W6" i="6"/>
  <c r="U6" i="6"/>
  <c r="S6" i="6"/>
  <c r="Q6" i="6"/>
  <c r="O6" i="6"/>
  <c r="L6" i="6"/>
  <c r="J6" i="6"/>
  <c r="H6" i="6"/>
  <c r="F6" i="6"/>
  <c r="AI5" i="6"/>
  <c r="AH5" i="6"/>
  <c r="AG5" i="6"/>
  <c r="AA5" i="6"/>
  <c r="W5" i="6"/>
  <c r="U5" i="6"/>
  <c r="S5" i="6"/>
  <c r="Q5" i="6"/>
  <c r="O5" i="6"/>
  <c r="L5" i="6"/>
  <c r="J5" i="6"/>
  <c r="H5" i="6"/>
  <c r="F5" i="6"/>
  <c r="AI4" i="6"/>
  <c r="BZ4" i="6" s="1"/>
  <c r="AH4" i="6"/>
  <c r="AG4" i="6"/>
  <c r="AF4" i="6" s="1"/>
  <c r="AA4" i="6"/>
  <c r="W4" i="6"/>
  <c r="U4" i="6"/>
  <c r="S4" i="6"/>
  <c r="Q4" i="6"/>
  <c r="O4" i="6"/>
  <c r="L4" i="6"/>
  <c r="J4" i="6"/>
  <c r="H4" i="6"/>
  <c r="F4" i="6"/>
  <c r="BV23" i="5"/>
  <c r="BU23" i="5"/>
  <c r="BT23" i="5"/>
  <c r="BS23" i="5"/>
  <c r="BR23" i="5"/>
  <c r="BQ23" i="5"/>
  <c r="BP23" i="5"/>
  <c r="BO23" i="5"/>
  <c r="BN23" i="5"/>
  <c r="BM23" i="5"/>
  <c r="BL23" i="5"/>
  <c r="BK23" i="5"/>
  <c r="BJ23" i="5"/>
  <c r="BI23" i="5"/>
  <c r="BH23" i="5"/>
  <c r="BG23" i="5"/>
  <c r="BF23" i="5"/>
  <c r="BE23" i="5"/>
  <c r="AI23" i="5"/>
  <c r="CB23" i="5" s="1"/>
  <c r="Y23" i="5"/>
  <c r="AH23" i="5" s="1"/>
  <c r="X23" i="5"/>
  <c r="T23" i="5"/>
  <c r="P23" i="5"/>
  <c r="BV22" i="5"/>
  <c r="BU22" i="5"/>
  <c r="BT22" i="5"/>
  <c r="BS22" i="5"/>
  <c r="BR22" i="5"/>
  <c r="BQ22" i="5"/>
  <c r="BP22" i="5"/>
  <c r="BO22" i="5"/>
  <c r="BN22" i="5"/>
  <c r="BM22" i="5"/>
  <c r="BL22" i="5"/>
  <c r="BK22" i="5"/>
  <c r="BJ22" i="5"/>
  <c r="BI22" i="5"/>
  <c r="BH22" i="5"/>
  <c r="BG22" i="5"/>
  <c r="BF22" i="5"/>
  <c r="BE22" i="5"/>
  <c r="AI22" i="5"/>
  <c r="BZ22" i="5" s="1"/>
  <c r="Y22" i="5"/>
  <c r="AG22" i="5" s="1"/>
  <c r="X22" i="5"/>
  <c r="V22" i="5"/>
  <c r="T22" i="5"/>
  <c r="R22" i="5"/>
  <c r="P22" i="5"/>
  <c r="N22" i="5"/>
  <c r="M22" i="5"/>
  <c r="K22" i="5"/>
  <c r="I22" i="5"/>
  <c r="G22" i="5"/>
  <c r="D22" i="5"/>
  <c r="BV21" i="5"/>
  <c r="BU21" i="5"/>
  <c r="BT21" i="5"/>
  <c r="BS21" i="5"/>
  <c r="BR21" i="5"/>
  <c r="BQ21" i="5"/>
  <c r="BP21" i="5"/>
  <c r="BO21" i="5"/>
  <c r="BN21" i="5"/>
  <c r="BM21" i="5"/>
  <c r="BL21" i="5"/>
  <c r="BK21" i="5"/>
  <c r="BJ21" i="5"/>
  <c r="BI21" i="5"/>
  <c r="BH21" i="5"/>
  <c r="BG21" i="5"/>
  <c r="BF21" i="5"/>
  <c r="BE21" i="5"/>
  <c r="AI21" i="5"/>
  <c r="CB21" i="5" s="1"/>
  <c r="Y21" i="5"/>
  <c r="AH21" i="5" s="1"/>
  <c r="X21" i="5"/>
  <c r="T21" i="5"/>
  <c r="P21" i="5"/>
  <c r="N21" i="5"/>
  <c r="N23" i="5" s="1"/>
  <c r="M21" i="5"/>
  <c r="M23" i="5" s="1"/>
  <c r="K21" i="5"/>
  <c r="K23" i="5" s="1"/>
  <c r="I21" i="5"/>
  <c r="I23" i="5" s="1"/>
  <c r="D21" i="5"/>
  <c r="D23" i="5" s="1"/>
  <c r="AI20" i="5"/>
  <c r="BZ20" i="5" s="1"/>
  <c r="AH20" i="5"/>
  <c r="AG20" i="5"/>
  <c r="AF20" i="5" s="1"/>
  <c r="AE20" i="5" s="1"/>
  <c r="AD20" i="5"/>
  <c r="AA20" i="5"/>
  <c r="W20" i="5"/>
  <c r="U20" i="5"/>
  <c r="S20" i="5"/>
  <c r="Q20" i="5"/>
  <c r="O20" i="5"/>
  <c r="L20" i="5"/>
  <c r="J20" i="5"/>
  <c r="H20" i="5"/>
  <c r="F20" i="5"/>
  <c r="AI19" i="5"/>
  <c r="AH19" i="5"/>
  <c r="AG19" i="5"/>
  <c r="AF19" i="5" s="1"/>
  <c r="AA19" i="5"/>
  <c r="W19" i="5"/>
  <c r="U19" i="5"/>
  <c r="S19" i="5"/>
  <c r="Q19" i="5"/>
  <c r="O19" i="5"/>
  <c r="L19" i="5"/>
  <c r="J19" i="5"/>
  <c r="H19" i="5"/>
  <c r="F19" i="5"/>
  <c r="BW18" i="5"/>
  <c r="CB18" i="5" s="1"/>
  <c r="AI18" i="5"/>
  <c r="BZ18" i="5" s="1"/>
  <c r="AH18" i="5"/>
  <c r="AG18" i="5"/>
  <c r="AF18" i="5"/>
  <c r="AE18" i="5" s="1"/>
  <c r="AA18" i="5"/>
  <c r="W18" i="5"/>
  <c r="U18" i="5"/>
  <c r="S18" i="5"/>
  <c r="Q18" i="5"/>
  <c r="O18" i="5"/>
  <c r="L18" i="5"/>
  <c r="J18" i="5"/>
  <c r="H18" i="5"/>
  <c r="F18" i="5"/>
  <c r="AI17" i="5"/>
  <c r="BX17" i="5" s="1"/>
  <c r="AH17" i="5"/>
  <c r="AG17" i="5"/>
  <c r="AA17" i="5"/>
  <c r="W17" i="5"/>
  <c r="U17" i="5"/>
  <c r="S17" i="5"/>
  <c r="Q17" i="5"/>
  <c r="O17" i="5"/>
  <c r="L17" i="5"/>
  <c r="J17" i="5"/>
  <c r="H17" i="5"/>
  <c r="F17" i="5"/>
  <c r="AI16" i="5"/>
  <c r="AH16" i="5"/>
  <c r="AG16" i="5"/>
  <c r="AF16" i="5" s="1"/>
  <c r="AA16" i="5"/>
  <c r="W16" i="5"/>
  <c r="U16" i="5"/>
  <c r="S16" i="5"/>
  <c r="Q16" i="5"/>
  <c r="O16" i="5"/>
  <c r="L16" i="5"/>
  <c r="J16" i="5"/>
  <c r="H16" i="5"/>
  <c r="F16" i="5"/>
  <c r="AI15" i="5"/>
  <c r="BZ15" i="5" s="1"/>
  <c r="AH15" i="5"/>
  <c r="AG15" i="5"/>
  <c r="AA15" i="5"/>
  <c r="W15" i="5"/>
  <c r="U15" i="5"/>
  <c r="S15" i="5"/>
  <c r="Q15" i="5"/>
  <c r="O15" i="5"/>
  <c r="L15" i="5"/>
  <c r="J15" i="5"/>
  <c r="H15" i="5"/>
  <c r="F15" i="5"/>
  <c r="AI14" i="5"/>
  <c r="AH14" i="5"/>
  <c r="AG14" i="5"/>
  <c r="AF14" i="5" s="1"/>
  <c r="AA14" i="5"/>
  <c r="W14" i="5"/>
  <c r="U14" i="5"/>
  <c r="S14" i="5"/>
  <c r="Q14" i="5"/>
  <c r="O14" i="5"/>
  <c r="L14" i="5"/>
  <c r="J14" i="5"/>
  <c r="H14" i="5"/>
  <c r="F14" i="5"/>
  <c r="AI13" i="5"/>
  <c r="BZ13" i="5" s="1"/>
  <c r="AH13" i="5"/>
  <c r="AG13" i="5"/>
  <c r="AF13" i="5" s="1"/>
  <c r="AA13" i="5"/>
  <c r="W13" i="5"/>
  <c r="U13" i="5"/>
  <c r="S13" i="5"/>
  <c r="Q13" i="5"/>
  <c r="O13" i="5"/>
  <c r="L13" i="5"/>
  <c r="J13" i="5"/>
  <c r="H13" i="5"/>
  <c r="F13" i="5"/>
  <c r="AI12" i="5"/>
  <c r="BY12" i="5" s="1"/>
  <c r="AH12" i="5"/>
  <c r="AG12" i="5"/>
  <c r="AF12" i="5" s="1"/>
  <c r="AA12" i="5"/>
  <c r="W12" i="5"/>
  <c r="U12" i="5"/>
  <c r="S12" i="5"/>
  <c r="Q12" i="5"/>
  <c r="O12" i="5"/>
  <c r="L12" i="5"/>
  <c r="J12" i="5"/>
  <c r="H12" i="5"/>
  <c r="F12" i="5"/>
  <c r="BW11" i="5"/>
  <c r="CB11" i="5" s="1"/>
  <c r="AI11" i="5"/>
  <c r="BZ11" i="5" s="1"/>
  <c r="AH11" i="5"/>
  <c r="AG11" i="5"/>
  <c r="AF11" i="5"/>
  <c r="AE11" i="5" s="1"/>
  <c r="AA11" i="5"/>
  <c r="W11" i="5"/>
  <c r="U11" i="5"/>
  <c r="S11" i="5"/>
  <c r="Q11" i="5"/>
  <c r="O11" i="5"/>
  <c r="L11" i="5"/>
  <c r="J11" i="5"/>
  <c r="H11" i="5"/>
  <c r="F11" i="5"/>
  <c r="AI10" i="5"/>
  <c r="BZ10" i="5" s="1"/>
  <c r="AH10" i="5"/>
  <c r="AG10" i="5"/>
  <c r="AF10" i="5" s="1"/>
  <c r="AA10" i="5"/>
  <c r="W10" i="5"/>
  <c r="U10" i="5"/>
  <c r="S10" i="5"/>
  <c r="Q10" i="5"/>
  <c r="O10" i="5"/>
  <c r="L10" i="5"/>
  <c r="J10" i="5"/>
  <c r="H10" i="5"/>
  <c r="F10" i="5"/>
  <c r="BW9" i="5"/>
  <c r="CB9" i="5" s="1"/>
  <c r="AI9" i="5"/>
  <c r="BZ9" i="5" s="1"/>
  <c r="AH9" i="5"/>
  <c r="AG9" i="5"/>
  <c r="AF9" i="5"/>
  <c r="AE9" i="5" s="1"/>
  <c r="AA9" i="5"/>
  <c r="W9" i="5"/>
  <c r="U9" i="5"/>
  <c r="S9" i="5"/>
  <c r="Q9" i="5"/>
  <c r="O9" i="5"/>
  <c r="L9" i="5"/>
  <c r="J9" i="5"/>
  <c r="H9" i="5"/>
  <c r="F9" i="5"/>
  <c r="AI8" i="5"/>
  <c r="BZ8" i="5" s="1"/>
  <c r="AH8" i="5"/>
  <c r="AG8" i="5"/>
  <c r="AF8" i="5" s="1"/>
  <c r="AA8" i="5"/>
  <c r="W8" i="5"/>
  <c r="U8" i="5"/>
  <c r="S8" i="5"/>
  <c r="Q8" i="5"/>
  <c r="O8" i="5"/>
  <c r="L8" i="5"/>
  <c r="J8" i="5"/>
  <c r="H8" i="5"/>
  <c r="F8" i="5"/>
  <c r="BW7" i="5"/>
  <c r="CB7" i="5" s="1"/>
  <c r="AI7" i="5"/>
  <c r="BZ7" i="5" s="1"/>
  <c r="AH7" i="5"/>
  <c r="AG7" i="5"/>
  <c r="AF7" i="5"/>
  <c r="AE7" i="5" s="1"/>
  <c r="AA7" i="5"/>
  <c r="W7" i="5"/>
  <c r="U7" i="5"/>
  <c r="S7" i="5"/>
  <c r="Q7" i="5"/>
  <c r="O7" i="5"/>
  <c r="L7" i="5"/>
  <c r="J7" i="5"/>
  <c r="H7" i="5"/>
  <c r="F7" i="5"/>
  <c r="AI6" i="5"/>
  <c r="BZ6" i="5" s="1"/>
  <c r="AH6" i="5"/>
  <c r="AG6" i="5"/>
  <c r="AF6" i="5" s="1"/>
  <c r="AA6" i="5"/>
  <c r="W6" i="5"/>
  <c r="U6" i="5"/>
  <c r="S6" i="5"/>
  <c r="Q6" i="5"/>
  <c r="O6" i="5"/>
  <c r="L6" i="5"/>
  <c r="J6" i="5"/>
  <c r="H6" i="5"/>
  <c r="F6" i="5"/>
  <c r="BW5" i="5"/>
  <c r="CB5" i="5" s="1"/>
  <c r="AI5" i="5"/>
  <c r="BZ5" i="5" s="1"/>
  <c r="AH5" i="5"/>
  <c r="AF5" i="5" s="1"/>
  <c r="AG5" i="5"/>
  <c r="AA5" i="5"/>
  <c r="W5" i="5"/>
  <c r="U5" i="5"/>
  <c r="S5" i="5"/>
  <c r="Q5" i="5"/>
  <c r="O5" i="5"/>
  <c r="L5" i="5"/>
  <c r="J5" i="5"/>
  <c r="H5" i="5"/>
  <c r="F5" i="5"/>
  <c r="AI4" i="5"/>
  <c r="BZ4" i="5" s="1"/>
  <c r="AH4" i="5"/>
  <c r="AG4" i="5"/>
  <c r="AF4" i="5" s="1"/>
  <c r="AA4" i="5"/>
  <c r="W4" i="5"/>
  <c r="U4" i="5"/>
  <c r="S4" i="5"/>
  <c r="Q4" i="5"/>
  <c r="O4" i="5"/>
  <c r="L4" i="5"/>
  <c r="J4" i="5"/>
  <c r="H4" i="5"/>
  <c r="F4" i="5"/>
  <c r="BY13" i="6" l="1"/>
  <c r="AF5" i="6"/>
  <c r="AF7" i="6"/>
  <c r="AF9" i="6"/>
  <c r="AF11" i="6"/>
  <c r="BW13" i="6"/>
  <c r="CB13" i="6" s="1"/>
  <c r="AE14" i="6"/>
  <c r="Z14" i="6" s="1"/>
  <c r="AB14" i="6" s="1"/>
  <c r="AD15" i="6"/>
  <c r="Z15" i="6" s="1"/>
  <c r="AB15" i="6" s="1"/>
  <c r="BY15" i="6"/>
  <c r="AB17" i="6"/>
  <c r="AD17" i="6"/>
  <c r="Z17" i="6" s="1"/>
  <c r="AB18" i="6"/>
  <c r="AD18" i="6"/>
  <c r="Z18" i="6" s="1"/>
  <c r="AB20" i="6"/>
  <c r="Z20" i="6"/>
  <c r="AE12" i="5"/>
  <c r="AD12" i="5"/>
  <c r="AE14" i="5"/>
  <c r="AD14" i="5"/>
  <c r="AE16" i="5"/>
  <c r="AD16" i="5"/>
  <c r="AE5" i="5"/>
  <c r="AD5" i="5"/>
  <c r="BY5" i="5"/>
  <c r="AD7" i="5"/>
  <c r="BY7" i="5"/>
  <c r="AD9" i="5"/>
  <c r="BY9" i="5"/>
  <c r="AD11" i="5"/>
  <c r="BY11" i="5"/>
  <c r="AF15" i="5"/>
  <c r="AF17" i="5"/>
  <c r="BY18" i="5"/>
  <c r="Z20" i="5"/>
  <c r="AB20" i="5" s="1"/>
  <c r="AE4" i="6"/>
  <c r="AD4" i="6"/>
  <c r="AE6" i="6"/>
  <c r="AD6" i="6"/>
  <c r="Z6" i="6" s="1"/>
  <c r="AB6" i="6" s="1"/>
  <c r="AE8" i="6"/>
  <c r="AD8" i="6"/>
  <c r="AE10" i="6"/>
  <c r="AD10" i="6"/>
  <c r="Z10" i="6" s="1"/>
  <c r="AB10" i="6" s="1"/>
  <c r="AD12" i="6"/>
  <c r="AE12" i="6"/>
  <c r="AD5" i="6"/>
  <c r="AE5" i="6"/>
  <c r="AD7" i="6"/>
  <c r="AE7" i="6"/>
  <c r="AD9" i="6"/>
  <c r="AE9" i="6"/>
  <c r="AD11" i="6"/>
  <c r="AE11" i="6"/>
  <c r="BW4" i="6"/>
  <c r="BY4" i="6"/>
  <c r="CB4" i="6"/>
  <c r="BX5" i="6"/>
  <c r="BZ5" i="6"/>
  <c r="BW6" i="6"/>
  <c r="BY6" i="6"/>
  <c r="CB6" i="6"/>
  <c r="BX7" i="6"/>
  <c r="BZ7" i="6"/>
  <c r="BW8" i="6"/>
  <c r="BY8" i="6"/>
  <c r="CB8" i="6"/>
  <c r="BX9" i="6"/>
  <c r="BZ9" i="6"/>
  <c r="BW10" i="6"/>
  <c r="BY10" i="6"/>
  <c r="CB10" i="6"/>
  <c r="BX11" i="6"/>
  <c r="BZ11" i="6"/>
  <c r="BY12" i="6"/>
  <c r="BW12" i="6"/>
  <c r="CB12" i="6" s="1"/>
  <c r="BX12" i="6"/>
  <c r="AD13" i="6"/>
  <c r="Z13" i="6" s="1"/>
  <c r="AB13" i="6" s="1"/>
  <c r="BZ14" i="6"/>
  <c r="BX14" i="6"/>
  <c r="BY14" i="6"/>
  <c r="BW14" i="6"/>
  <c r="CB14" i="6" s="1"/>
  <c r="AE16" i="6"/>
  <c r="AD16" i="6"/>
  <c r="BX4" i="6"/>
  <c r="BW5" i="6"/>
  <c r="CB5" i="6" s="1"/>
  <c r="BY5" i="6"/>
  <c r="BX6" i="6"/>
  <c r="BW7" i="6"/>
  <c r="CB7" i="6" s="1"/>
  <c r="BY7" i="6"/>
  <c r="BX8" i="6"/>
  <c r="BW9" i="6"/>
  <c r="CB9" i="6" s="1"/>
  <c r="BY9" i="6"/>
  <c r="BX10" i="6"/>
  <c r="BW11" i="6"/>
  <c r="CB11" i="6" s="1"/>
  <c r="BY11" i="6"/>
  <c r="BZ12" i="6"/>
  <c r="BU17" i="6"/>
  <c r="BS17" i="6"/>
  <c r="BQ17" i="6"/>
  <c r="BO17" i="6"/>
  <c r="BM17" i="6"/>
  <c r="BK17" i="6"/>
  <c r="BI17" i="6"/>
  <c r="BG17" i="6"/>
  <c r="BE17" i="6"/>
  <c r="BV17" i="6"/>
  <c r="BT17" i="6"/>
  <c r="BR17" i="6"/>
  <c r="BP17" i="6"/>
  <c r="BN17" i="6"/>
  <c r="BL17" i="6"/>
  <c r="BJ17" i="6"/>
  <c r="BH17" i="6"/>
  <c r="BF17" i="6"/>
  <c r="BX13" i="6"/>
  <c r="BX15" i="6"/>
  <c r="BW16" i="6"/>
  <c r="BY16" i="6"/>
  <c r="CB16" i="6"/>
  <c r="BY17" i="6"/>
  <c r="BW17" i="6"/>
  <c r="CB17" i="6" s="1"/>
  <c r="BZ17" i="6"/>
  <c r="AD19" i="6"/>
  <c r="AE19" i="6"/>
  <c r="BX16" i="6"/>
  <c r="BV18" i="6"/>
  <c r="BT18" i="6"/>
  <c r="BR18" i="6"/>
  <c r="BP18" i="6"/>
  <c r="BN18" i="6"/>
  <c r="BL18" i="6"/>
  <c r="BJ18" i="6"/>
  <c r="BH18" i="6"/>
  <c r="BF18" i="6"/>
  <c r="BU18" i="6"/>
  <c r="BS18" i="6"/>
  <c r="BQ18" i="6"/>
  <c r="BO18" i="6"/>
  <c r="BM18" i="6"/>
  <c r="BK18" i="6"/>
  <c r="BI18" i="6"/>
  <c r="BG18" i="6"/>
  <c r="BE18" i="6"/>
  <c r="BV20" i="6"/>
  <c r="BT20" i="6"/>
  <c r="BR20" i="6"/>
  <c r="BP20" i="6"/>
  <c r="BN20" i="6"/>
  <c r="BL20" i="6"/>
  <c r="BJ20" i="6"/>
  <c r="BH20" i="6"/>
  <c r="BF20" i="6"/>
  <c r="BU20" i="6"/>
  <c r="BS20" i="6"/>
  <c r="BQ20" i="6"/>
  <c r="BO20" i="6"/>
  <c r="BM20" i="6"/>
  <c r="BK20" i="6"/>
  <c r="BI20" i="6"/>
  <c r="BG20" i="6"/>
  <c r="BE20" i="6"/>
  <c r="AD21" i="6"/>
  <c r="AD23" i="6"/>
  <c r="BW18" i="6"/>
  <c r="BY18" i="6"/>
  <c r="CB18" i="6"/>
  <c r="BX19" i="6"/>
  <c r="BZ19" i="6"/>
  <c r="BW20" i="6"/>
  <c r="BY20" i="6"/>
  <c r="CB20" i="6"/>
  <c r="AG21" i="6"/>
  <c r="AF21" i="6" s="1"/>
  <c r="AE21" i="6" s="1"/>
  <c r="BX21" i="6"/>
  <c r="BZ21" i="6"/>
  <c r="AH22" i="6"/>
  <c r="AF22" i="6" s="1"/>
  <c r="BW22" i="6"/>
  <c r="BY22" i="6"/>
  <c r="CB22" i="6"/>
  <c r="AG23" i="6"/>
  <c r="AF23" i="6" s="1"/>
  <c r="AE23" i="6" s="1"/>
  <c r="BX23" i="6"/>
  <c r="BZ23" i="6"/>
  <c r="BX18" i="6"/>
  <c r="BW19" i="6"/>
  <c r="CB19" i="6" s="1"/>
  <c r="BY19" i="6"/>
  <c r="BX20" i="6"/>
  <c r="BW21" i="6"/>
  <c r="BY21" i="6"/>
  <c r="BX22" i="6"/>
  <c r="BW23" i="6"/>
  <c r="BY23" i="6"/>
  <c r="AB5" i="5"/>
  <c r="Z5" i="5"/>
  <c r="Z7" i="5"/>
  <c r="AB7" i="5" s="1"/>
  <c r="Z9" i="5"/>
  <c r="AB9" i="5" s="1"/>
  <c r="Z11" i="5"/>
  <c r="AB11" i="5" s="1"/>
  <c r="AE4" i="5"/>
  <c r="AD4" i="5"/>
  <c r="AE6" i="5"/>
  <c r="AD6" i="5"/>
  <c r="AE8" i="5"/>
  <c r="AD8" i="5"/>
  <c r="AE10" i="5"/>
  <c r="AD10" i="5"/>
  <c r="F22" i="5"/>
  <c r="F21" i="5"/>
  <c r="J22" i="5"/>
  <c r="J21" i="5"/>
  <c r="O21" i="5"/>
  <c r="O22" i="5"/>
  <c r="S21" i="5"/>
  <c r="S22" i="5"/>
  <c r="R21" i="5"/>
  <c r="R23" i="5" s="1"/>
  <c r="W21" i="5"/>
  <c r="W22" i="5"/>
  <c r="V21" i="5"/>
  <c r="V23" i="5" s="1"/>
  <c r="BW4" i="5"/>
  <c r="BY4" i="5"/>
  <c r="CB4" i="5"/>
  <c r="BX5" i="5"/>
  <c r="BW6" i="5"/>
  <c r="BY6" i="5"/>
  <c r="CB6" i="5"/>
  <c r="BX7" i="5"/>
  <c r="BW8" i="5"/>
  <c r="BY8" i="5"/>
  <c r="CB8" i="5"/>
  <c r="BX9" i="5"/>
  <c r="BW10" i="5"/>
  <c r="BY10" i="5"/>
  <c r="CB10" i="5"/>
  <c r="BX11" i="5"/>
  <c r="BZ12" i="5"/>
  <c r="BX12" i="5"/>
  <c r="BW12" i="5"/>
  <c r="CB12" i="5" s="1"/>
  <c r="Z14" i="5"/>
  <c r="AB14" i="5" s="1"/>
  <c r="Z16" i="5"/>
  <c r="AB16" i="5" s="1"/>
  <c r="H22" i="5"/>
  <c r="G21" i="5"/>
  <c r="G23" i="5" s="1"/>
  <c r="H21" i="5"/>
  <c r="H23" i="5" s="1"/>
  <c r="L22" i="5"/>
  <c r="L21" i="5"/>
  <c r="L23" i="5" s="1"/>
  <c r="Q21" i="5"/>
  <c r="Q23" i="5" s="1"/>
  <c r="Q22" i="5"/>
  <c r="U21" i="5"/>
  <c r="U23" i="5" s="1"/>
  <c r="U22" i="5"/>
  <c r="BX4" i="5"/>
  <c r="F23" i="5"/>
  <c r="J23" i="5"/>
  <c r="O23" i="5"/>
  <c r="S23" i="5"/>
  <c r="W23" i="5"/>
  <c r="BX6" i="5"/>
  <c r="BX8" i="5"/>
  <c r="BX10" i="5"/>
  <c r="AE13" i="5"/>
  <c r="AD13" i="5"/>
  <c r="Z13" i="5" s="1"/>
  <c r="AB13" i="5" s="1"/>
  <c r="AE15" i="5"/>
  <c r="AD15" i="5"/>
  <c r="Z15" i="5" s="1"/>
  <c r="AB15" i="5" s="1"/>
  <c r="AE17" i="5"/>
  <c r="AD17" i="5"/>
  <c r="BW13" i="5"/>
  <c r="BY13" i="5"/>
  <c r="CB13" i="5"/>
  <c r="BX14" i="5"/>
  <c r="BZ14" i="5"/>
  <c r="BW15" i="5"/>
  <c r="BY15" i="5"/>
  <c r="CB15" i="5"/>
  <c r="BX16" i="5"/>
  <c r="BZ16" i="5"/>
  <c r="AD18" i="5"/>
  <c r="Z18" i="5" s="1"/>
  <c r="AB18" i="5" s="1"/>
  <c r="AD19" i="5"/>
  <c r="AE19" i="5"/>
  <c r="BX13" i="5"/>
  <c r="BW14" i="5"/>
  <c r="CB14" i="5" s="1"/>
  <c r="BY14" i="5"/>
  <c r="BX15" i="5"/>
  <c r="BW16" i="5"/>
  <c r="CB16" i="5" s="1"/>
  <c r="BY16" i="5"/>
  <c r="BY17" i="5"/>
  <c r="BW17" i="5"/>
  <c r="CB17" i="5" s="1"/>
  <c r="BZ17" i="5"/>
  <c r="BX19" i="5"/>
  <c r="BZ19" i="5"/>
  <c r="BW20" i="5"/>
  <c r="BY20" i="5"/>
  <c r="CB20" i="5"/>
  <c r="AG21" i="5"/>
  <c r="AF21" i="5" s="1"/>
  <c r="AE21" i="5" s="1"/>
  <c r="BX21" i="5"/>
  <c r="BZ21" i="5"/>
  <c r="AA22" i="5"/>
  <c r="AH22" i="5"/>
  <c r="AF22" i="5" s="1"/>
  <c r="AE22" i="5" s="1"/>
  <c r="BW22" i="5"/>
  <c r="BY22" i="5"/>
  <c r="CB22" i="5"/>
  <c r="AG23" i="5"/>
  <c r="AF23" i="5" s="1"/>
  <c r="AE23" i="5" s="1"/>
  <c r="BX23" i="5"/>
  <c r="BZ23" i="5"/>
  <c r="BX18" i="5"/>
  <c r="BW19" i="5"/>
  <c r="CB19" i="5" s="1"/>
  <c r="BY19" i="5"/>
  <c r="BX20" i="5"/>
  <c r="AA21" i="5"/>
  <c r="AA23" i="5" s="1"/>
  <c r="BW21" i="5"/>
  <c r="BY21" i="5"/>
  <c r="BX22" i="5"/>
  <c r="BW23" i="5"/>
  <c r="BY23" i="5"/>
  <c r="BS15" i="6" l="1"/>
  <c r="BO15" i="6"/>
  <c r="BK15" i="6"/>
  <c r="BG15" i="6"/>
  <c r="BV15" i="6"/>
  <c r="BR15" i="6"/>
  <c r="BN15" i="6"/>
  <c r="BJ15" i="6"/>
  <c r="BF15" i="6"/>
  <c r="BU15" i="6"/>
  <c r="BQ15" i="6"/>
  <c r="BM15" i="6"/>
  <c r="BI15" i="6"/>
  <c r="BE15" i="6"/>
  <c r="BT15" i="6"/>
  <c r="BP15" i="6"/>
  <c r="BL15" i="6"/>
  <c r="BH15" i="6"/>
  <c r="BT20" i="5"/>
  <c r="BP20" i="5"/>
  <c r="BL20" i="5"/>
  <c r="BH20" i="5"/>
  <c r="BU20" i="5"/>
  <c r="BQ20" i="5"/>
  <c r="BM20" i="5"/>
  <c r="BI20" i="5"/>
  <c r="BE20" i="5"/>
  <c r="BV20" i="5"/>
  <c r="BR20" i="5"/>
  <c r="BN20" i="5"/>
  <c r="BJ20" i="5"/>
  <c r="BF20" i="5"/>
  <c r="BS20" i="5"/>
  <c r="BO20" i="5"/>
  <c r="BK20" i="5"/>
  <c r="BG20" i="5"/>
  <c r="Z19" i="5"/>
  <c r="AB19" i="5" s="1"/>
  <c r="Z10" i="5"/>
  <c r="AB10" i="5" s="1"/>
  <c r="Z8" i="5"/>
  <c r="AB8" i="5" s="1"/>
  <c r="Z6" i="5"/>
  <c r="AB6" i="5" s="1"/>
  <c r="Z4" i="5"/>
  <c r="AB4" i="5" s="1"/>
  <c r="Z12" i="5"/>
  <c r="AB12" i="5" s="1"/>
  <c r="AE22" i="6"/>
  <c r="AD22" i="6"/>
  <c r="BV10" i="6"/>
  <c r="BT10" i="6"/>
  <c r="BR10" i="6"/>
  <c r="BP10" i="6"/>
  <c r="BN10" i="6"/>
  <c r="BL10" i="6"/>
  <c r="BJ10" i="6"/>
  <c r="BH10" i="6"/>
  <c r="BF10" i="6"/>
  <c r="BU10" i="6"/>
  <c r="BS10" i="6"/>
  <c r="BQ10" i="6"/>
  <c r="BO10" i="6"/>
  <c r="BM10" i="6"/>
  <c r="BK10" i="6"/>
  <c r="BI10" i="6"/>
  <c r="BG10" i="6"/>
  <c r="BE10" i="6"/>
  <c r="BV6" i="6"/>
  <c r="BT6" i="6"/>
  <c r="BR6" i="6"/>
  <c r="BP6" i="6"/>
  <c r="BN6" i="6"/>
  <c r="BL6" i="6"/>
  <c r="BJ6" i="6"/>
  <c r="BH6" i="6"/>
  <c r="BF6" i="6"/>
  <c r="BU6" i="6"/>
  <c r="BS6" i="6"/>
  <c r="BQ6" i="6"/>
  <c r="BO6" i="6"/>
  <c r="BM6" i="6"/>
  <c r="BK6" i="6"/>
  <c r="BI6" i="6"/>
  <c r="BG6" i="6"/>
  <c r="BE6" i="6"/>
  <c r="BV13" i="6"/>
  <c r="BT13" i="6"/>
  <c r="BR13" i="6"/>
  <c r="BP13" i="6"/>
  <c r="BN13" i="6"/>
  <c r="BL13" i="6"/>
  <c r="BJ13" i="6"/>
  <c r="BH13" i="6"/>
  <c r="BF13" i="6"/>
  <c r="BU13" i="6"/>
  <c r="BQ13" i="6"/>
  <c r="BM13" i="6"/>
  <c r="BI13" i="6"/>
  <c r="BE13" i="6"/>
  <c r="BS13" i="6"/>
  <c r="BO13" i="6"/>
  <c r="BK13" i="6"/>
  <c r="BG13" i="6"/>
  <c r="Z19" i="6"/>
  <c r="AB19" i="6" s="1"/>
  <c r="Z16" i="6"/>
  <c r="AB16" i="6" s="1"/>
  <c r="Z11" i="6"/>
  <c r="AB11" i="6" s="1"/>
  <c r="Z9" i="6"/>
  <c r="AB9" i="6" s="1"/>
  <c r="Z7" i="6"/>
  <c r="AB7" i="6" s="1"/>
  <c r="Z5" i="6"/>
  <c r="AB5" i="6" s="1"/>
  <c r="BV14" i="6"/>
  <c r="BU14" i="6"/>
  <c r="BS14" i="6"/>
  <c r="BQ14" i="6"/>
  <c r="BO14" i="6"/>
  <c r="BM14" i="6"/>
  <c r="BK14" i="6"/>
  <c r="BI14" i="6"/>
  <c r="BG14" i="6"/>
  <c r="BE14" i="6"/>
  <c r="BR14" i="6"/>
  <c r="BN14" i="6"/>
  <c r="BJ14" i="6"/>
  <c r="BF14" i="6"/>
  <c r="BT14" i="6"/>
  <c r="BP14" i="6"/>
  <c r="BL14" i="6"/>
  <c r="BH14" i="6"/>
  <c r="Z12" i="6"/>
  <c r="AB12" i="6" s="1"/>
  <c r="Z8" i="6"/>
  <c r="AB8" i="6" s="1"/>
  <c r="Z4" i="6"/>
  <c r="BU14" i="5"/>
  <c r="BS14" i="5"/>
  <c r="BQ14" i="5"/>
  <c r="BO14" i="5"/>
  <c r="BM14" i="5"/>
  <c r="BK14" i="5"/>
  <c r="BI14" i="5"/>
  <c r="BG14" i="5"/>
  <c r="BE14" i="5"/>
  <c r="BV14" i="5"/>
  <c r="BT14" i="5"/>
  <c r="BR14" i="5"/>
  <c r="BP14" i="5"/>
  <c r="BN14" i="5"/>
  <c r="BL14" i="5"/>
  <c r="BJ14" i="5"/>
  <c r="BH14" i="5"/>
  <c r="BF14" i="5"/>
  <c r="BV10" i="5"/>
  <c r="BT10" i="5"/>
  <c r="BR10" i="5"/>
  <c r="BP10" i="5"/>
  <c r="BN10" i="5"/>
  <c r="BL10" i="5"/>
  <c r="BJ10" i="5"/>
  <c r="BH10" i="5"/>
  <c r="BF10" i="5"/>
  <c r="BU10" i="5"/>
  <c r="BS10" i="5"/>
  <c r="BQ10" i="5"/>
  <c r="BO10" i="5"/>
  <c r="BM10" i="5"/>
  <c r="BK10" i="5"/>
  <c r="BI10" i="5"/>
  <c r="BG10" i="5"/>
  <c r="BE10" i="5"/>
  <c r="BV8" i="5"/>
  <c r="BT8" i="5"/>
  <c r="BR8" i="5"/>
  <c r="BP8" i="5"/>
  <c r="BN8" i="5"/>
  <c r="BL8" i="5"/>
  <c r="BJ8" i="5"/>
  <c r="BH8" i="5"/>
  <c r="BF8" i="5"/>
  <c r="BU8" i="5"/>
  <c r="BS8" i="5"/>
  <c r="BQ8" i="5"/>
  <c r="BO8" i="5"/>
  <c r="BM8" i="5"/>
  <c r="BK8" i="5"/>
  <c r="BI8" i="5"/>
  <c r="BG8" i="5"/>
  <c r="BE8" i="5"/>
  <c r="BV6" i="5"/>
  <c r="BT6" i="5"/>
  <c r="BR6" i="5"/>
  <c r="BP6" i="5"/>
  <c r="BN6" i="5"/>
  <c r="BL6" i="5"/>
  <c r="BJ6" i="5"/>
  <c r="BH6" i="5"/>
  <c r="BF6" i="5"/>
  <c r="BU6" i="5"/>
  <c r="BS6" i="5"/>
  <c r="BQ6" i="5"/>
  <c r="BO6" i="5"/>
  <c r="BM6" i="5"/>
  <c r="BK6" i="5"/>
  <c r="BI6" i="5"/>
  <c r="BG6" i="5"/>
  <c r="BE6" i="5"/>
  <c r="BU11" i="5"/>
  <c r="BS11" i="5"/>
  <c r="BQ11" i="5"/>
  <c r="BO11" i="5"/>
  <c r="BM11" i="5"/>
  <c r="BK11" i="5"/>
  <c r="BI11" i="5"/>
  <c r="BG11" i="5"/>
  <c r="BE11" i="5"/>
  <c r="BV11" i="5"/>
  <c r="BT11" i="5"/>
  <c r="BR11" i="5"/>
  <c r="BP11" i="5"/>
  <c r="BN11" i="5"/>
  <c r="BL11" i="5"/>
  <c r="BJ11" i="5"/>
  <c r="BH11" i="5"/>
  <c r="BF11" i="5"/>
  <c r="BV15" i="5"/>
  <c r="BT15" i="5"/>
  <c r="BR15" i="5"/>
  <c r="BP15" i="5"/>
  <c r="BN15" i="5"/>
  <c r="BL15" i="5"/>
  <c r="BJ15" i="5"/>
  <c r="BH15" i="5"/>
  <c r="BF15" i="5"/>
  <c r="BU15" i="5"/>
  <c r="BS15" i="5"/>
  <c r="BQ15" i="5"/>
  <c r="BO15" i="5"/>
  <c r="BM15" i="5"/>
  <c r="BK15" i="5"/>
  <c r="BI15" i="5"/>
  <c r="BG15" i="5"/>
  <c r="BE15" i="5"/>
  <c r="BV13" i="5"/>
  <c r="BT13" i="5"/>
  <c r="BR13" i="5"/>
  <c r="BP13" i="5"/>
  <c r="BN13" i="5"/>
  <c r="BL13" i="5"/>
  <c r="BJ13" i="5"/>
  <c r="BH13" i="5"/>
  <c r="BF13" i="5"/>
  <c r="BU13" i="5"/>
  <c r="BS13" i="5"/>
  <c r="BQ13" i="5"/>
  <c r="BO13" i="5"/>
  <c r="BM13" i="5"/>
  <c r="BK13" i="5"/>
  <c r="BI13" i="5"/>
  <c r="BG13" i="5"/>
  <c r="BE13" i="5"/>
  <c r="BU16" i="5"/>
  <c r="BS16" i="5"/>
  <c r="BQ16" i="5"/>
  <c r="BO16" i="5"/>
  <c r="BM16" i="5"/>
  <c r="BK16" i="5"/>
  <c r="BI16" i="5"/>
  <c r="BG16" i="5"/>
  <c r="BE16" i="5"/>
  <c r="BV16" i="5"/>
  <c r="BT16" i="5"/>
  <c r="BR16" i="5"/>
  <c r="BP16" i="5"/>
  <c r="BN16" i="5"/>
  <c r="BL16" i="5"/>
  <c r="BJ16" i="5"/>
  <c r="BH16" i="5"/>
  <c r="BF16" i="5"/>
  <c r="BU7" i="5"/>
  <c r="BS7" i="5"/>
  <c r="BQ7" i="5"/>
  <c r="BO7" i="5"/>
  <c r="BM7" i="5"/>
  <c r="BK7" i="5"/>
  <c r="BI7" i="5"/>
  <c r="BG7" i="5"/>
  <c r="BE7" i="5"/>
  <c r="BV7" i="5"/>
  <c r="BT7" i="5"/>
  <c r="BR7" i="5"/>
  <c r="BP7" i="5"/>
  <c r="BN7" i="5"/>
  <c r="BL7" i="5"/>
  <c r="BJ7" i="5"/>
  <c r="BH7" i="5"/>
  <c r="BF7" i="5"/>
  <c r="AD23" i="5"/>
  <c r="AD21" i="5"/>
  <c r="AD22" i="5"/>
  <c r="Z17" i="5"/>
  <c r="AB17" i="5" s="1"/>
  <c r="AB22" i="5" s="1"/>
  <c r="AB21" i="5"/>
  <c r="BV4" i="5"/>
  <c r="BT4" i="5"/>
  <c r="BR4" i="5"/>
  <c r="BP4" i="5"/>
  <c r="BN4" i="5"/>
  <c r="BL4" i="5"/>
  <c r="BJ4" i="5"/>
  <c r="BH4" i="5"/>
  <c r="BF4" i="5"/>
  <c r="BU4" i="5"/>
  <c r="BS4" i="5"/>
  <c r="BQ4" i="5"/>
  <c r="BO4" i="5"/>
  <c r="BM4" i="5"/>
  <c r="BK4" i="5"/>
  <c r="BI4" i="5"/>
  <c r="BG4" i="5"/>
  <c r="BE4" i="5"/>
  <c r="BU19" i="5"/>
  <c r="BS19" i="5"/>
  <c r="BQ19" i="5"/>
  <c r="BO19" i="5"/>
  <c r="BM19" i="5"/>
  <c r="BK19" i="5"/>
  <c r="BI19" i="5"/>
  <c r="BG19" i="5"/>
  <c r="BE19" i="5"/>
  <c r="BV19" i="5"/>
  <c r="BT19" i="5"/>
  <c r="BR19" i="5"/>
  <c r="BP19" i="5"/>
  <c r="BN19" i="5"/>
  <c r="BL19" i="5"/>
  <c r="BJ19" i="5"/>
  <c r="BH19" i="5"/>
  <c r="BF19" i="5"/>
  <c r="BV18" i="5"/>
  <c r="BT18" i="5"/>
  <c r="BR18" i="5"/>
  <c r="BP18" i="5"/>
  <c r="BN18" i="5"/>
  <c r="BL18" i="5"/>
  <c r="BJ18" i="5"/>
  <c r="BH18" i="5"/>
  <c r="BF18" i="5"/>
  <c r="BU18" i="5"/>
  <c r="BQ18" i="5"/>
  <c r="BM18" i="5"/>
  <c r="BI18" i="5"/>
  <c r="BE18" i="5"/>
  <c r="BS18" i="5"/>
  <c r="BO18" i="5"/>
  <c r="BK18" i="5"/>
  <c r="BG18" i="5"/>
  <c r="Z22" i="5"/>
  <c r="Z23" i="5"/>
  <c r="Z21" i="5"/>
  <c r="BU9" i="5"/>
  <c r="BS9" i="5"/>
  <c r="BQ9" i="5"/>
  <c r="BO9" i="5"/>
  <c r="BM9" i="5"/>
  <c r="BK9" i="5"/>
  <c r="BI9" i="5"/>
  <c r="BG9" i="5"/>
  <c r="BE9" i="5"/>
  <c r="BV9" i="5"/>
  <c r="BT9" i="5"/>
  <c r="BR9" i="5"/>
  <c r="BP9" i="5"/>
  <c r="BN9" i="5"/>
  <c r="BL9" i="5"/>
  <c r="BJ9" i="5"/>
  <c r="BH9" i="5"/>
  <c r="BF9" i="5"/>
  <c r="AB23" i="5"/>
  <c r="BU5" i="5"/>
  <c r="BS5" i="5"/>
  <c r="BQ5" i="5"/>
  <c r="BO5" i="5"/>
  <c r="BM5" i="5"/>
  <c r="BK5" i="5"/>
  <c r="BI5" i="5"/>
  <c r="BG5" i="5"/>
  <c r="BE5" i="5"/>
  <c r="BV5" i="5"/>
  <c r="BT5" i="5"/>
  <c r="BR5" i="5"/>
  <c r="BP5" i="5"/>
  <c r="BN5" i="5"/>
  <c r="BL5" i="5"/>
  <c r="BJ5" i="5"/>
  <c r="BH5" i="5"/>
  <c r="BF5" i="5"/>
  <c r="BV12" i="5" l="1"/>
  <c r="BR12" i="5"/>
  <c r="BN12" i="5"/>
  <c r="BJ12" i="5"/>
  <c r="BQ12" i="5"/>
  <c r="BI12" i="5"/>
  <c r="BE12" i="5"/>
  <c r="BO12" i="5"/>
  <c r="BH12" i="5"/>
  <c r="BT12" i="5"/>
  <c r="BP12" i="5"/>
  <c r="BL12" i="5"/>
  <c r="BU12" i="5"/>
  <c r="BM12" i="5"/>
  <c r="BG12" i="5"/>
  <c r="BS12" i="5"/>
  <c r="BK12" i="5"/>
  <c r="BF12" i="5"/>
  <c r="BV8" i="6"/>
  <c r="BT8" i="6"/>
  <c r="BR8" i="6"/>
  <c r="BP8" i="6"/>
  <c r="BN8" i="6"/>
  <c r="BL8" i="6"/>
  <c r="BJ8" i="6"/>
  <c r="BH8" i="6"/>
  <c r="BF8" i="6"/>
  <c r="BU8" i="6"/>
  <c r="BS8" i="6"/>
  <c r="BQ8" i="6"/>
  <c r="BO8" i="6"/>
  <c r="BM8" i="6"/>
  <c r="BK8" i="6"/>
  <c r="BI8" i="6"/>
  <c r="BG8" i="6"/>
  <c r="BE8" i="6"/>
  <c r="BU5" i="6"/>
  <c r="BS5" i="6"/>
  <c r="BQ5" i="6"/>
  <c r="BO5" i="6"/>
  <c r="BM5" i="6"/>
  <c r="BK5" i="6"/>
  <c r="BI5" i="6"/>
  <c r="BG5" i="6"/>
  <c r="BE5" i="6"/>
  <c r="BV5" i="6"/>
  <c r="BT5" i="6"/>
  <c r="BR5" i="6"/>
  <c r="BP5" i="6"/>
  <c r="BN5" i="6"/>
  <c r="BL5" i="6"/>
  <c r="BJ5" i="6"/>
  <c r="BH5" i="6"/>
  <c r="BF5" i="6"/>
  <c r="BU9" i="6"/>
  <c r="BS9" i="6"/>
  <c r="BQ9" i="6"/>
  <c r="BO9" i="6"/>
  <c r="BM9" i="6"/>
  <c r="BK9" i="6"/>
  <c r="BI9" i="6"/>
  <c r="BG9" i="6"/>
  <c r="BE9" i="6"/>
  <c r="BV9" i="6"/>
  <c r="BT9" i="6"/>
  <c r="BR9" i="6"/>
  <c r="BP9" i="6"/>
  <c r="BN9" i="6"/>
  <c r="BL9" i="6"/>
  <c r="BJ9" i="6"/>
  <c r="BH9" i="6"/>
  <c r="BF9" i="6"/>
  <c r="BV16" i="6"/>
  <c r="BT16" i="6"/>
  <c r="BR16" i="6"/>
  <c r="BP16" i="6"/>
  <c r="BN16" i="6"/>
  <c r="BL16" i="6"/>
  <c r="BJ16" i="6"/>
  <c r="BH16" i="6"/>
  <c r="BF16" i="6"/>
  <c r="BU16" i="6"/>
  <c r="BS16" i="6"/>
  <c r="BQ16" i="6"/>
  <c r="BO16" i="6"/>
  <c r="BM16" i="6"/>
  <c r="BK16" i="6"/>
  <c r="BI16" i="6"/>
  <c r="BG16" i="6"/>
  <c r="BE16" i="6"/>
  <c r="AB4" i="6"/>
  <c r="BU12" i="6"/>
  <c r="BS12" i="6"/>
  <c r="BQ12" i="6"/>
  <c r="BO12" i="6"/>
  <c r="BM12" i="6"/>
  <c r="BK12" i="6"/>
  <c r="BI12" i="6"/>
  <c r="BG12" i="6"/>
  <c r="BE12" i="6"/>
  <c r="BV12" i="6"/>
  <c r="BR12" i="6"/>
  <c r="BN12" i="6"/>
  <c r="BJ12" i="6"/>
  <c r="BF12" i="6"/>
  <c r="BT12" i="6"/>
  <c r="BP12" i="6"/>
  <c r="BL12" i="6"/>
  <c r="BH12" i="6"/>
  <c r="BU7" i="6"/>
  <c r="BS7" i="6"/>
  <c r="BQ7" i="6"/>
  <c r="BO7" i="6"/>
  <c r="BM7" i="6"/>
  <c r="BK7" i="6"/>
  <c r="BI7" i="6"/>
  <c r="BG7" i="6"/>
  <c r="BE7" i="6"/>
  <c r="BV7" i="6"/>
  <c r="BT7" i="6"/>
  <c r="BR7" i="6"/>
  <c r="BP7" i="6"/>
  <c r="BN7" i="6"/>
  <c r="BL7" i="6"/>
  <c r="BJ7" i="6"/>
  <c r="BH7" i="6"/>
  <c r="BF7" i="6"/>
  <c r="BU11" i="6"/>
  <c r="BS11" i="6"/>
  <c r="BQ11" i="6"/>
  <c r="BO11" i="6"/>
  <c r="BM11" i="6"/>
  <c r="BK11" i="6"/>
  <c r="BI11" i="6"/>
  <c r="BG11" i="6"/>
  <c r="BE11" i="6"/>
  <c r="BV11" i="6"/>
  <c r="BT11" i="6"/>
  <c r="BR11" i="6"/>
  <c r="BP11" i="6"/>
  <c r="BN11" i="6"/>
  <c r="BL11" i="6"/>
  <c r="BJ11" i="6"/>
  <c r="BH11" i="6"/>
  <c r="BF11" i="6"/>
  <c r="BU19" i="6"/>
  <c r="BS19" i="6"/>
  <c r="BQ19" i="6"/>
  <c r="BO19" i="6"/>
  <c r="BM19" i="6"/>
  <c r="BK19" i="6"/>
  <c r="BI19" i="6"/>
  <c r="BG19" i="6"/>
  <c r="BE19" i="6"/>
  <c r="BV19" i="6"/>
  <c r="BT19" i="6"/>
  <c r="BR19" i="6"/>
  <c r="BP19" i="6"/>
  <c r="BN19" i="6"/>
  <c r="BL19" i="6"/>
  <c r="BJ19" i="6"/>
  <c r="BH19" i="6"/>
  <c r="BF19" i="6"/>
  <c r="BV17" i="5"/>
  <c r="BT17" i="5"/>
  <c r="BR17" i="5"/>
  <c r="BP17" i="5"/>
  <c r="BN17" i="5"/>
  <c r="BL17" i="5"/>
  <c r="BJ17" i="5"/>
  <c r="BH17" i="5"/>
  <c r="BF17" i="5"/>
  <c r="BU17" i="5"/>
  <c r="BS17" i="5"/>
  <c r="BQ17" i="5"/>
  <c r="BO17" i="5"/>
  <c r="BM17" i="5"/>
  <c r="BK17" i="5"/>
  <c r="BI17" i="5"/>
  <c r="BG17" i="5"/>
  <c r="BE17" i="5"/>
  <c r="BV4" i="6" l="1"/>
  <c r="BT4" i="6"/>
  <c r="BR4" i="6"/>
  <c r="BP4" i="6"/>
  <c r="BN4" i="6"/>
  <c r="BL4" i="6"/>
  <c r="BJ4" i="6"/>
  <c r="BH4" i="6"/>
  <c r="BF4" i="6"/>
  <c r="BU4" i="6"/>
  <c r="BS4" i="6"/>
  <c r="BQ4" i="6"/>
  <c r="BO4" i="6"/>
  <c r="BM4" i="6"/>
  <c r="BK4" i="6"/>
  <c r="BI4" i="6"/>
  <c r="BG4" i="6"/>
  <c r="BE4" i="6"/>
</calcChain>
</file>

<file path=xl/sharedStrings.xml><?xml version="1.0" encoding="utf-8"?>
<sst xmlns="http://schemas.openxmlformats.org/spreadsheetml/2006/main" count="206" uniqueCount="95">
  <si>
    <t>č.</t>
  </si>
  <si>
    <t>Jméno a příjmení</t>
  </si>
  <si>
    <t>roč-
ník</t>
  </si>
  <si>
    <t>60m</t>
  </si>
  <si>
    <t>dálka</t>
  </si>
  <si>
    <t>medic</t>
  </si>
  <si>
    <t>shyby</t>
  </si>
  <si>
    <t>švih</t>
  </si>
  <si>
    <t>plav</t>
  </si>
  <si>
    <t>3skok</t>
  </si>
  <si>
    <t>kliky</t>
  </si>
  <si>
    <t>L + S</t>
  </si>
  <si>
    <t>míček</t>
  </si>
  <si>
    <t>dribl</t>
  </si>
  <si>
    <t>1 km</t>
  </si>
  <si>
    <t>BODY</t>
  </si>
  <si>
    <t>VĚK</t>
  </si>
  <si>
    <t>ODZNAK</t>
  </si>
  <si>
    <t>s,SS</t>
  </si>
  <si>
    <t>b.</t>
  </si>
  <si>
    <t>m</t>
  </si>
  <si>
    <t>N</t>
  </si>
  <si>
    <t>m:ss</t>
  </si>
  <si>
    <t>koef. 2,4</t>
  </si>
  <si>
    <t>16-17</t>
  </si>
  <si>
    <t>18-19</t>
  </si>
  <si>
    <t>20-35</t>
  </si>
  <si>
    <t>36-45</t>
  </si>
  <si>
    <t>46-50</t>
  </si>
  <si>
    <t>51-55</t>
  </si>
  <si>
    <t>56-60</t>
  </si>
  <si>
    <t>61-65</t>
  </si>
  <si>
    <t>66+</t>
  </si>
  <si>
    <t>7-9</t>
  </si>
  <si>
    <t>10-15</t>
  </si>
  <si>
    <t>16-45</t>
  </si>
  <si>
    <t>46+</t>
  </si>
  <si>
    <t>1.</t>
  </si>
  <si>
    <t>Dobeš David</t>
  </si>
  <si>
    <t>Tabulka bodování - muži</t>
  </si>
  <si>
    <t>2.</t>
  </si>
  <si>
    <t>Hanzl Josef</t>
  </si>
  <si>
    <t>Odznak</t>
  </si>
  <si>
    <t>20-28</t>
  </si>
  <si>
    <t>29-37</t>
  </si>
  <si>
    <t>38-46</t>
  </si>
  <si>
    <t>47-55</t>
  </si>
  <si>
    <t>Hladík František</t>
  </si>
  <si>
    <t>DIAMOND</t>
  </si>
  <si>
    <t>Lavička Erik</t>
  </si>
  <si>
    <t>GOLD</t>
  </si>
  <si>
    <t>Staněk Martin</t>
  </si>
  <si>
    <t>SILVER</t>
  </si>
  <si>
    <t>Svoboda Jiří</t>
  </si>
  <si>
    <t>BRONZE</t>
  </si>
  <si>
    <t>Ulman Michal</t>
  </si>
  <si>
    <t>Vítek Daniel</t>
  </si>
  <si>
    <t>Dobeš Filip</t>
  </si>
  <si>
    <t>Dorfl Patrik</t>
  </si>
  <si>
    <t>Halamka David</t>
  </si>
  <si>
    <t>Holub Libor</t>
  </si>
  <si>
    <t>Hrubý Milan</t>
  </si>
  <si>
    <t>Kahule Tomáš</t>
  </si>
  <si>
    <t>Malý Patrik</t>
  </si>
  <si>
    <t>Pliska Lukáš</t>
  </si>
  <si>
    <t>Vajo Milan</t>
  </si>
  <si>
    <t>PRŮMĚR SKUPINY</t>
  </si>
  <si>
    <t>NEJLEPŠÍ VÝKON</t>
  </si>
  <si>
    <t>NEJHORŠÍ VÝKON</t>
  </si>
  <si>
    <t>Naformátujte list TEXT dle listu VZOR</t>
  </si>
  <si>
    <t>V listu A vložte filtr a vyberte žáky s podprůměrným výkonem v hodu medicimbalem</t>
  </si>
  <si>
    <t>V listu B vložte filtr a vyberte žáky s počtem sedů a lehů rovno nebo větším než 50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</si>
  <si>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</si>
  <si>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</si>
  <si>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</si>
  <si>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</si>
  <si>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</si>
  <si>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</si>
  <si>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</si>
  <si>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</si>
  <si>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</si>
  <si>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</si>
  <si>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V listu C vložte filtr a vyberte žáky s nadprůměrným součtem bodů</t>
  </si>
  <si>
    <t>V listu D seřaďte žáky dle počtu celkem získaných bodů od nejlepšího k nejhoršímu</t>
  </si>
  <si>
    <t>V listu E vložte graf dle VZORu</t>
  </si>
  <si>
    <t>Vložte další listy a přejmenujte je na A, B, C, D, E</t>
  </si>
  <si>
    <t>Hromadně vložte do listů A - E upravený list TEXT</t>
  </si>
  <si>
    <t>POKYNY</t>
  </si>
  <si>
    <t>Uložte sešit do své složky jako Test Excel KONEC 10-04-2012</t>
  </si>
  <si>
    <t>Ve všech listech najednou vytvořte vzorce pro výpočet dat v řádcích 21, 22, 23</t>
  </si>
  <si>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</si>
  <si>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</si>
  <si>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</si>
  <si>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</si>
  <si>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VY_32_INOVACE_31_Informační a komunikační technologie_Cvičení - Test Excel (formátování, vzorce, graf)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</si>
</sst>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10"/>
      <name val="Tahoma"/>
      <family val="2"/>
      <charset val="238"/>
    </font>
    <font>
      <b/>
      <sz val="8"/>
      <name val="Tahoma"/>
      <family val="2"/>
      <charset val="238"/>
    </font>
    <font>
      <b/>
      <sz val="10"/>
      <name val="Tahoma"/>
      <family val="2"/>
      <charset val="238"/>
    </font>
    <font>
      <b/>
      <sz val="8"/>
      <color indexed="9"/>
      <name val="Tahoma"/>
      <family val="2"/>
      <charset val="238"/>
    </font>
    <font>
      <b/>
      <sz val="8"/>
      <color indexed="10"/>
      <name val="Tahoma"/>
      <family val="2"/>
      <charset val="238"/>
    </font>
    <font>
      <sz val="8"/>
      <name val="Tahoma"/>
      <family val="2"/>
      <charset val="238"/>
    </font>
    <font>
      <b/>
      <sz val="9"/>
      <name val="Tahoma"/>
      <family val="2"/>
      <charset val="238"/>
    </font>
    <font>
      <b/>
      <sz val="9"/>
      <color indexed="9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9"/>
      <name val="Tahoma"/>
      <family val="2"/>
      <charset val="238"/>
    </font>
    <font>
      <sz val="9"/>
      <color indexed="10"/>
      <name val="Tahoma"/>
      <family val="2"/>
      <charset val="238"/>
    </font>
    <font>
      <sz val="8"/>
      <color indexed="48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0"/>
      <name val="Tahoma"/>
      <family val="2"/>
      <charset val="238"/>
    </font>
    <font>
      <sz val="8"/>
      <color theme="0"/>
      <name val="Tahoma"/>
      <family val="2"/>
      <charset val="238"/>
    </font>
    <font>
      <sz val="9"/>
      <color theme="0"/>
      <name val="Tahoma"/>
      <family val="2"/>
      <charset val="238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</fills>
  <borders count="6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6">
    <xf numFmtId="0" fontId="0" fillId="0" borderId="0" xfId="0"/>
    <xf numFmtId="0" fontId="1" fillId="0" borderId="0" xfId="0" applyFont="1" applyProtection="1">
      <protection locked="0"/>
    </xf>
    <xf numFmtId="1" fontId="2" fillId="4" borderId="6" xfId="0" applyNumberFormat="1" applyFont="1" applyFill="1" applyBorder="1" applyAlignment="1" applyProtection="1">
      <alignment horizontal="center" vertical="center"/>
    </xf>
    <xf numFmtId="1" fontId="2" fillId="4" borderId="7" xfId="0" applyNumberFormat="1" applyFont="1" applyFill="1" applyBorder="1" applyAlignment="1" applyProtection="1">
      <alignment horizontal="center" vertical="center"/>
    </xf>
    <xf numFmtId="1" fontId="5" fillId="4" borderId="8" xfId="0" applyNumberFormat="1" applyFont="1" applyFill="1" applyBorder="1" applyAlignment="1" applyProtection="1">
      <alignment horizontal="center" vertical="center"/>
    </xf>
    <xf numFmtId="2" fontId="2" fillId="4" borderId="6" xfId="0" applyNumberFormat="1" applyFont="1" applyFill="1" applyBorder="1" applyAlignment="1" applyProtection="1">
      <alignment horizontal="center"/>
    </xf>
    <xf numFmtId="2" fontId="2" fillId="4" borderId="9" xfId="0" applyNumberFormat="1" applyFont="1" applyFill="1" applyBorder="1" applyAlignment="1" applyProtection="1">
      <alignment horizontal="center"/>
    </xf>
    <xf numFmtId="1" fontId="5" fillId="4" borderId="7" xfId="0" applyNumberFormat="1" applyFont="1" applyFill="1" applyBorder="1" applyAlignment="1" applyProtection="1">
      <alignment horizontal="center" vertical="center"/>
    </xf>
    <xf numFmtId="1" fontId="5" fillId="4" borderId="10" xfId="0" applyNumberFormat="1" applyFont="1" applyFill="1" applyBorder="1" applyAlignment="1" applyProtection="1">
      <alignment horizontal="center" vertical="center"/>
    </xf>
    <xf numFmtId="0" fontId="2" fillId="4" borderId="11" xfId="0" applyFont="1" applyFill="1" applyBorder="1" applyAlignment="1" applyProtection="1">
      <alignment horizontal="center"/>
    </xf>
    <xf numFmtId="1" fontId="1" fillId="4" borderId="0" xfId="0" applyNumberFormat="1" applyFont="1" applyFill="1" applyBorder="1" applyProtection="1"/>
    <xf numFmtId="0" fontId="1" fillId="4" borderId="0" xfId="0" applyFont="1" applyFill="1" applyBorder="1" applyProtection="1"/>
    <xf numFmtId="1" fontId="2" fillId="4" borderId="0" xfId="0" applyNumberFormat="1" applyFont="1" applyFill="1" applyBorder="1" applyAlignment="1" applyProtection="1">
      <alignment horizontal="center" vertical="center"/>
      <protection hidden="1"/>
    </xf>
    <xf numFmtId="1" fontId="6" fillId="4" borderId="0" xfId="0" applyNumberFormat="1" applyFont="1" applyFill="1" applyBorder="1" applyAlignment="1" applyProtection="1">
      <alignment horizontal="center" vertical="center"/>
      <protection hidden="1"/>
    </xf>
    <xf numFmtId="49" fontId="2" fillId="4" borderId="12" xfId="0" applyNumberFormat="1" applyFont="1" applyFill="1" applyBorder="1" applyAlignment="1" applyProtection="1">
      <alignment horizontal="center"/>
      <protection hidden="1"/>
    </xf>
    <xf numFmtId="2" fontId="2" fillId="4" borderId="14" xfId="0" applyNumberFormat="1" applyFont="1" applyFill="1" applyBorder="1" applyAlignment="1" applyProtection="1">
      <alignment horizontal="center"/>
    </xf>
    <xf numFmtId="2" fontId="2" fillId="5" borderId="15" xfId="0" applyNumberFormat="1" applyFont="1" applyFill="1" applyBorder="1" applyAlignment="1" applyProtection="1">
      <alignment horizontal="center"/>
    </xf>
    <xf numFmtId="1" fontId="5" fillId="4" borderId="16" xfId="0" applyNumberFormat="1" applyFont="1" applyFill="1" applyBorder="1" applyAlignment="1" applyProtection="1">
      <alignment horizontal="center" vertical="center"/>
    </xf>
    <xf numFmtId="0" fontId="2" fillId="4" borderId="14" xfId="0" applyFont="1" applyFill="1" applyBorder="1" applyAlignment="1" applyProtection="1">
      <alignment horizontal="center"/>
    </xf>
    <xf numFmtId="1" fontId="5" fillId="4" borderId="17" xfId="0" applyNumberFormat="1" applyFont="1" applyFill="1" applyBorder="1" applyAlignment="1" applyProtection="1">
      <alignment horizontal="center" vertical="center"/>
    </xf>
    <xf numFmtId="1" fontId="2" fillId="4" borderId="14" xfId="0" applyNumberFormat="1" applyFont="1" applyFill="1" applyBorder="1" applyAlignment="1" applyProtection="1">
      <alignment horizontal="center"/>
    </xf>
    <xf numFmtId="1" fontId="2" fillId="4" borderId="18" xfId="0" applyNumberFormat="1" applyFont="1" applyFill="1" applyBorder="1" applyAlignment="1" applyProtection="1">
      <alignment horizontal="center"/>
    </xf>
    <xf numFmtId="2" fontId="2" fillId="4" borderId="18" xfId="0" applyNumberFormat="1" applyFont="1" applyFill="1" applyBorder="1" applyAlignment="1" applyProtection="1">
      <alignment horizontal="center"/>
    </xf>
    <xf numFmtId="1" fontId="2" fillId="4" borderId="19" xfId="0" applyNumberFormat="1" applyFont="1" applyFill="1" applyBorder="1" applyAlignment="1" applyProtection="1">
      <alignment horizontal="center"/>
    </xf>
    <xf numFmtId="0" fontId="2" fillId="4" borderId="20" xfId="0" applyFont="1" applyFill="1" applyBorder="1" applyAlignment="1" applyProtection="1">
      <alignment horizontal="center"/>
    </xf>
    <xf numFmtId="1" fontId="1" fillId="4" borderId="21" xfId="0" applyNumberFormat="1" applyFont="1" applyFill="1" applyBorder="1" applyProtection="1"/>
    <xf numFmtId="0" fontId="1" fillId="6" borderId="21" xfId="0" applyFont="1" applyFill="1" applyBorder="1" applyAlignment="1" applyProtection="1">
      <alignment horizontal="center"/>
    </xf>
    <xf numFmtId="0" fontId="1" fillId="4" borderId="21" xfId="0" applyFont="1" applyFill="1" applyBorder="1" applyProtection="1"/>
    <xf numFmtId="0" fontId="1" fillId="4" borderId="21" xfId="0" applyFont="1" applyFill="1" applyBorder="1" applyProtection="1">
      <protection hidden="1"/>
    </xf>
    <xf numFmtId="49" fontId="7" fillId="4" borderId="22" xfId="0" applyNumberFormat="1" applyFont="1" applyFill="1" applyBorder="1" applyProtection="1">
      <protection hidden="1"/>
    </xf>
    <xf numFmtId="0" fontId="7" fillId="0" borderId="18" xfId="0" applyFont="1" applyBorder="1" applyAlignment="1" applyProtection="1">
      <alignment horizontal="center"/>
      <protection locked="0"/>
    </xf>
    <xf numFmtId="0" fontId="8" fillId="2" borderId="23" xfId="0" applyFont="1" applyFill="1" applyBorder="1" applyProtection="1">
      <protection locked="0"/>
    </xf>
    <xf numFmtId="0" fontId="6" fillId="0" borderId="24" xfId="0" applyFont="1" applyBorder="1" applyAlignment="1" applyProtection="1">
      <alignment horizontal="center"/>
      <protection locked="0"/>
    </xf>
    <xf numFmtId="2" fontId="7" fillId="0" borderId="25" xfId="0" applyNumberFormat="1" applyFont="1" applyBorder="1" applyAlignment="1" applyProtection="1">
      <alignment horizontal="center"/>
    </xf>
    <xf numFmtId="1" fontId="7" fillId="0" borderId="25" xfId="0" applyNumberFormat="1" applyFont="1" applyBorder="1" applyAlignment="1" applyProtection="1">
      <alignment horizontal="center"/>
    </xf>
    <xf numFmtId="0" fontId="7" fillId="0" borderId="25" xfId="0" applyFont="1" applyBorder="1" applyAlignment="1" applyProtection="1">
      <alignment horizontal="center"/>
    </xf>
    <xf numFmtId="1" fontId="9" fillId="0" borderId="25" xfId="0" applyNumberFormat="1" applyFont="1" applyBorder="1" applyAlignment="1" applyProtection="1">
      <alignment horizontal="center" vertical="center"/>
    </xf>
    <xf numFmtId="2" fontId="7" fillId="0" borderId="26" xfId="0" applyNumberFormat="1" applyFont="1" applyBorder="1" applyAlignment="1" applyProtection="1">
      <alignment horizontal="center"/>
    </xf>
    <xf numFmtId="1" fontId="7" fillId="0" borderId="27" xfId="0" applyNumberFormat="1" applyFont="1" applyBorder="1" applyAlignment="1" applyProtection="1">
      <alignment horizontal="center"/>
    </xf>
    <xf numFmtId="1" fontId="7" fillId="0" borderId="28" xfId="0" applyNumberFormat="1" applyFont="1" applyFill="1" applyBorder="1" applyAlignment="1" applyProtection="1">
      <alignment horizontal="center"/>
    </xf>
    <xf numFmtId="0" fontId="7" fillId="0" borderId="18" xfId="0" applyFont="1" applyBorder="1" applyAlignment="1" applyProtection="1">
      <alignment horizontal="center"/>
    </xf>
    <xf numFmtId="1" fontId="1" fillId="0" borderId="0" xfId="0" applyNumberFormat="1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Fill="1" applyProtection="1">
      <protection hidden="1"/>
    </xf>
    <xf numFmtId="0" fontId="2" fillId="5" borderId="0" xfId="0" applyFont="1" applyFill="1" applyBorder="1" applyAlignment="1" applyProtection="1">
      <alignment horizontal="center"/>
      <protection hidden="1"/>
    </xf>
    <xf numFmtId="49" fontId="2" fillId="3" borderId="0" xfId="0" applyNumberFormat="1" applyFont="1" applyFill="1" applyBorder="1" applyAlignment="1" applyProtection="1">
      <alignment horizontal="center"/>
      <protection hidden="1"/>
    </xf>
    <xf numFmtId="0" fontId="2" fillId="3" borderId="0" xfId="0" applyFont="1" applyFill="1" applyBorder="1" applyAlignment="1" applyProtection="1">
      <alignment horizontal="center"/>
      <protection hidden="1"/>
    </xf>
    <xf numFmtId="49" fontId="7" fillId="7" borderId="18" xfId="0" applyNumberFormat="1" applyFont="1" applyFill="1" applyBorder="1" applyProtection="1">
      <protection hidden="1"/>
    </xf>
    <xf numFmtId="0" fontId="6" fillId="0" borderId="6" xfId="0" applyFont="1" applyBorder="1" applyAlignment="1" applyProtection="1">
      <alignment horizontal="center"/>
      <protection locked="0"/>
    </xf>
    <xf numFmtId="0" fontId="2" fillId="8" borderId="29" xfId="0" applyFont="1" applyFill="1" applyBorder="1" applyAlignment="1" applyProtection="1">
      <alignment vertical="center"/>
      <protection locked="0"/>
    </xf>
    <xf numFmtId="1" fontId="6" fillId="0" borderId="30" xfId="0" applyNumberFormat="1" applyFont="1" applyBorder="1" applyAlignment="1" applyProtection="1">
      <alignment horizontal="center" vertical="center"/>
      <protection locked="0"/>
    </xf>
    <xf numFmtId="2" fontId="10" fillId="0" borderId="6" xfId="0" applyNumberFormat="1" applyFont="1" applyBorder="1" applyAlignment="1" applyProtection="1">
      <alignment horizontal="center"/>
      <protection locked="0"/>
    </xf>
    <xf numFmtId="2" fontId="6" fillId="0" borderId="4" xfId="0" applyNumberFormat="1" applyFont="1" applyBorder="1" applyAlignment="1" applyProtection="1">
      <alignment horizontal="center"/>
      <protection locked="0"/>
    </xf>
    <xf numFmtId="1" fontId="11" fillId="9" borderId="8" xfId="0" applyNumberFormat="1" applyFont="1" applyFill="1" applyBorder="1" applyAlignment="1" applyProtection="1">
      <alignment horizontal="center"/>
      <protection hidden="1"/>
    </xf>
    <xf numFmtId="2" fontId="10" fillId="0" borderId="9" xfId="0" applyNumberFormat="1" applyFont="1" applyBorder="1" applyAlignment="1" applyProtection="1">
      <alignment horizontal="center"/>
      <protection locked="0"/>
    </xf>
    <xf numFmtId="2" fontId="10" fillId="0" borderId="9" xfId="0" applyNumberFormat="1" applyFont="1" applyFill="1" applyBorder="1" applyAlignment="1" applyProtection="1">
      <alignment horizontal="center"/>
      <protection locked="0"/>
    </xf>
    <xf numFmtId="1" fontId="10" fillId="0" borderId="9" xfId="0" applyNumberFormat="1" applyFont="1" applyFill="1" applyBorder="1" applyAlignment="1" applyProtection="1">
      <alignment horizontal="center"/>
      <protection locked="0"/>
    </xf>
    <xf numFmtId="1" fontId="10" fillId="0" borderId="9" xfId="0" applyNumberFormat="1" applyFont="1" applyBorder="1" applyAlignment="1" applyProtection="1">
      <alignment horizontal="center"/>
      <protection locked="0"/>
    </xf>
    <xf numFmtId="0" fontId="10" fillId="0" borderId="9" xfId="0" applyFont="1" applyBorder="1" applyAlignment="1" applyProtection="1">
      <alignment horizontal="center"/>
      <protection locked="0"/>
    </xf>
    <xf numFmtId="20" fontId="10" fillId="0" borderId="9" xfId="0" quotePrefix="1" applyNumberFormat="1" applyFont="1" applyFill="1" applyBorder="1" applyAlignment="1" applyProtection="1">
      <alignment horizontal="center"/>
      <protection locked="0"/>
    </xf>
    <xf numFmtId="1" fontId="5" fillId="0" borderId="31" xfId="0" applyNumberFormat="1" applyFont="1" applyFill="1" applyBorder="1" applyAlignment="1" applyProtection="1">
      <alignment horizontal="center"/>
      <protection hidden="1"/>
    </xf>
    <xf numFmtId="3" fontId="2" fillId="10" borderId="31" xfId="0" applyNumberFormat="1" applyFont="1" applyFill="1" applyBorder="1" applyAlignment="1" applyProtection="1">
      <alignment horizontal="right" shrinkToFit="1"/>
      <protection hidden="1"/>
    </xf>
    <xf numFmtId="0" fontId="1" fillId="0" borderId="1" xfId="0" applyFont="1" applyBorder="1" applyProtection="1">
      <protection locked="0"/>
    </xf>
    <xf numFmtId="0" fontId="1" fillId="11" borderId="1" xfId="0" applyFont="1" applyFill="1" applyBorder="1" applyProtection="1"/>
    <xf numFmtId="1" fontId="1" fillId="0" borderId="1" xfId="0" applyNumberFormat="1" applyFont="1" applyBorder="1" applyAlignment="1" applyProtection="1">
      <alignment vertical="center"/>
    </xf>
    <xf numFmtId="0" fontId="1" fillId="12" borderId="1" xfId="0" applyFont="1" applyFill="1" applyBorder="1"/>
    <xf numFmtId="1" fontId="1" fillId="0" borderId="1" xfId="0" applyNumberFormat="1" applyFont="1" applyFill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7" fillId="0" borderId="1" xfId="0" applyFont="1" applyBorder="1" applyAlignment="1" applyProtection="1">
      <protection hidden="1"/>
    </xf>
    <xf numFmtId="0" fontId="7" fillId="0" borderId="1" xfId="0" applyFont="1" applyBorder="1" applyAlignment="1" applyProtection="1">
      <alignment horizontal="center"/>
      <protection hidden="1"/>
    </xf>
    <xf numFmtId="0" fontId="6" fillId="9" borderId="1" xfId="0" applyFont="1" applyFill="1" applyBorder="1" applyProtection="1">
      <protection hidden="1"/>
    </xf>
    <xf numFmtId="0" fontId="12" fillId="3" borderId="1" xfId="0" applyFont="1" applyFill="1" applyBorder="1" applyProtection="1">
      <protection hidden="1"/>
    </xf>
    <xf numFmtId="0" fontId="1" fillId="0" borderId="5" xfId="0" applyFont="1" applyFill="1" applyBorder="1" applyProtection="1">
      <protection hidden="1"/>
    </xf>
    <xf numFmtId="2" fontId="7" fillId="7" borderId="31" xfId="0" applyNumberFormat="1" applyFont="1" applyFill="1" applyBorder="1" applyAlignment="1" applyProtection="1">
      <alignment horizontal="center"/>
      <protection hidden="1"/>
    </xf>
    <xf numFmtId="0" fontId="6" fillId="0" borderId="32" xfId="0" applyFont="1" applyBorder="1" applyAlignment="1" applyProtection="1">
      <alignment horizontal="center"/>
      <protection locked="0"/>
    </xf>
    <xf numFmtId="0" fontId="2" fillId="8" borderId="33" xfId="0" applyFont="1" applyFill="1" applyBorder="1" applyAlignment="1" applyProtection="1">
      <alignment vertical="center"/>
      <protection locked="0"/>
    </xf>
    <xf numFmtId="1" fontId="6" fillId="0" borderId="34" xfId="0" applyNumberFormat="1" applyFont="1" applyBorder="1" applyAlignment="1" applyProtection="1">
      <alignment horizontal="center" vertical="center"/>
      <protection locked="0"/>
    </xf>
    <xf numFmtId="2" fontId="6" fillId="0" borderId="32" xfId="0" applyNumberFormat="1" applyFont="1" applyBorder="1" applyAlignment="1" applyProtection="1">
      <alignment horizontal="center"/>
      <protection locked="0"/>
    </xf>
    <xf numFmtId="2" fontId="6" fillId="0" borderId="35" xfId="0" applyNumberFormat="1" applyFont="1" applyBorder="1" applyAlignment="1" applyProtection="1">
      <alignment horizontal="center"/>
      <protection locked="0"/>
    </xf>
    <xf numFmtId="1" fontId="11" fillId="9" borderId="36" xfId="0" applyNumberFormat="1" applyFont="1" applyFill="1" applyBorder="1" applyAlignment="1" applyProtection="1">
      <alignment horizontal="center"/>
      <protection hidden="1"/>
    </xf>
    <xf numFmtId="2" fontId="10" fillId="0" borderId="32" xfId="0" applyNumberFormat="1" applyFont="1" applyBorder="1" applyAlignment="1" applyProtection="1">
      <alignment horizontal="center"/>
      <protection locked="0"/>
    </xf>
    <xf numFmtId="1" fontId="11" fillId="9" borderId="37" xfId="0" applyNumberFormat="1" applyFont="1" applyFill="1" applyBorder="1" applyAlignment="1" applyProtection="1">
      <alignment horizontal="center"/>
      <protection hidden="1"/>
    </xf>
    <xf numFmtId="2" fontId="10" fillId="0" borderId="32" xfId="0" applyNumberFormat="1" applyFont="1" applyFill="1" applyBorder="1" applyAlignment="1" applyProtection="1">
      <alignment horizontal="center"/>
      <protection locked="0"/>
    </xf>
    <xf numFmtId="1" fontId="10" fillId="0" borderId="32" xfId="0" applyNumberFormat="1" applyFont="1" applyFill="1" applyBorder="1" applyAlignment="1" applyProtection="1">
      <alignment horizontal="center"/>
      <protection locked="0"/>
    </xf>
    <xf numFmtId="1" fontId="10" fillId="0" borderId="32" xfId="0" applyNumberFormat="1" applyFont="1" applyBorder="1" applyAlignment="1" applyProtection="1">
      <alignment horizontal="center"/>
      <protection locked="0"/>
    </xf>
    <xf numFmtId="1" fontId="10" fillId="0" borderId="35" xfId="0" applyNumberFormat="1" applyFont="1" applyBorder="1" applyAlignment="1" applyProtection="1">
      <alignment horizontal="center"/>
      <protection locked="0"/>
    </xf>
    <xf numFmtId="0" fontId="10" fillId="0" borderId="32" xfId="0" applyFont="1" applyBorder="1" applyAlignment="1" applyProtection="1">
      <alignment horizontal="center"/>
      <protection locked="0"/>
    </xf>
    <xf numFmtId="2" fontId="10" fillId="0" borderId="7" xfId="0" applyNumberFormat="1" applyFont="1" applyBorder="1" applyAlignment="1" applyProtection="1">
      <alignment horizontal="center"/>
      <protection locked="0"/>
    </xf>
    <xf numFmtId="20" fontId="10" fillId="0" borderId="35" xfId="0" quotePrefix="1" applyNumberFormat="1" applyFont="1" applyFill="1" applyBorder="1" applyAlignment="1" applyProtection="1">
      <alignment horizontal="center"/>
      <protection locked="0"/>
    </xf>
    <xf numFmtId="1" fontId="5" fillId="0" borderId="38" xfId="0" applyNumberFormat="1" applyFont="1" applyFill="1" applyBorder="1" applyAlignment="1" applyProtection="1">
      <alignment horizontal="center"/>
      <protection hidden="1"/>
    </xf>
    <xf numFmtId="3" fontId="2" fillId="10" borderId="38" xfId="0" applyNumberFormat="1" applyFont="1" applyFill="1" applyBorder="1" applyAlignment="1" applyProtection="1">
      <alignment horizontal="right" shrinkToFit="1"/>
      <protection hidden="1"/>
    </xf>
    <xf numFmtId="0" fontId="1" fillId="11" borderId="0" xfId="0" applyFont="1" applyFill="1" applyBorder="1" applyProtection="1"/>
    <xf numFmtId="1" fontId="1" fillId="0" borderId="0" xfId="0" applyNumberFormat="1" applyFont="1" applyBorder="1" applyAlignment="1" applyProtection="1">
      <alignment vertical="center"/>
    </xf>
    <xf numFmtId="0" fontId="1" fillId="12" borderId="0" xfId="0" applyFont="1" applyFill="1" applyBorder="1"/>
    <xf numFmtId="1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Protection="1"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7" fillId="5" borderId="0" xfId="0" applyFont="1" applyFill="1" applyBorder="1" applyAlignment="1" applyProtection="1">
      <alignment horizontal="center"/>
      <protection hidden="1"/>
    </xf>
    <xf numFmtId="0" fontId="3" fillId="5" borderId="0" xfId="0" applyFont="1" applyFill="1" applyBorder="1" applyAlignment="1" applyProtection="1">
      <alignment horizontal="center"/>
      <protection hidden="1"/>
    </xf>
    <xf numFmtId="0" fontId="6" fillId="9" borderId="0" xfId="0" applyFont="1" applyFill="1" applyBorder="1" applyProtection="1">
      <protection hidden="1"/>
    </xf>
    <xf numFmtId="0" fontId="12" fillId="3" borderId="0" xfId="0" applyFont="1" applyFill="1" applyBorder="1" applyProtection="1">
      <protection hidden="1"/>
    </xf>
    <xf numFmtId="0" fontId="1" fillId="0" borderId="39" xfId="0" applyFont="1" applyFill="1" applyBorder="1" applyProtection="1">
      <protection hidden="1"/>
    </xf>
    <xf numFmtId="2" fontId="7" fillId="7" borderId="38" xfId="0" applyNumberFormat="1" applyFont="1" applyFill="1" applyBorder="1" applyAlignment="1" applyProtection="1">
      <alignment horizontal="center"/>
      <protection hidden="1"/>
    </xf>
    <xf numFmtId="0" fontId="6" fillId="0" borderId="32" xfId="0" applyNumberFormat="1" applyFont="1" applyBorder="1" applyAlignment="1" applyProtection="1">
      <alignment horizontal="center"/>
      <protection locked="0"/>
    </xf>
    <xf numFmtId="2" fontId="6" fillId="0" borderId="0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 vertical="center"/>
      <protection hidden="1"/>
    </xf>
    <xf numFmtId="3" fontId="1" fillId="0" borderId="0" xfId="0" applyNumberFormat="1" applyFont="1" applyBorder="1" applyAlignment="1" applyProtection="1">
      <alignment horizontal="center"/>
      <protection hidden="1"/>
    </xf>
    <xf numFmtId="3" fontId="1" fillId="0" borderId="0" xfId="0" applyNumberFormat="1" applyFont="1" applyFill="1" applyBorder="1" applyProtection="1">
      <protection hidden="1"/>
    </xf>
    <xf numFmtId="2" fontId="6" fillId="0" borderId="40" xfId="0" applyNumberFormat="1" applyFont="1" applyBorder="1" applyAlignment="1" applyProtection="1">
      <alignment horizontal="center"/>
      <protection locked="0"/>
    </xf>
    <xf numFmtId="2" fontId="6" fillId="0" borderId="41" xfId="0" applyNumberFormat="1" applyFont="1" applyBorder="1" applyAlignment="1" applyProtection="1">
      <alignment horizontal="center"/>
      <protection locked="0"/>
    </xf>
    <xf numFmtId="0" fontId="1" fillId="0" borderId="0" xfId="0" applyFont="1" applyBorder="1" applyProtection="1">
      <protection hidden="1"/>
    </xf>
    <xf numFmtId="2" fontId="6" fillId="0" borderId="32" xfId="0" applyNumberFormat="1" applyFont="1" applyFill="1" applyBorder="1" applyAlignment="1" applyProtection="1">
      <alignment horizontal="center"/>
      <protection locked="0"/>
    </xf>
    <xf numFmtId="1" fontId="6" fillId="0" borderId="32" xfId="0" applyNumberFormat="1" applyFont="1" applyFill="1" applyBorder="1" applyAlignment="1" applyProtection="1">
      <alignment horizontal="center"/>
      <protection locked="0"/>
    </xf>
    <xf numFmtId="1" fontId="6" fillId="0" borderId="32" xfId="0" applyNumberFormat="1" applyFont="1" applyBorder="1" applyAlignment="1" applyProtection="1">
      <alignment horizontal="center"/>
      <protection locked="0"/>
    </xf>
    <xf numFmtId="1" fontId="6" fillId="0" borderId="35" xfId="0" applyNumberFormat="1" applyFont="1" applyBorder="1" applyAlignment="1" applyProtection="1">
      <alignment horizontal="center"/>
      <protection locked="0"/>
    </xf>
    <xf numFmtId="20" fontId="6" fillId="0" borderId="35" xfId="0" applyNumberFormat="1" applyFont="1" applyFill="1" applyBorder="1" applyAlignment="1" applyProtection="1">
      <alignment horizontal="center"/>
      <protection locked="0"/>
    </xf>
    <xf numFmtId="20" fontId="6" fillId="0" borderId="35" xfId="0" quotePrefix="1" applyNumberFormat="1" applyFont="1" applyFill="1" applyBorder="1" applyAlignment="1" applyProtection="1">
      <alignment horizontal="center"/>
      <protection locked="0"/>
    </xf>
    <xf numFmtId="0" fontId="6" fillId="0" borderId="42" xfId="0" applyFont="1" applyBorder="1" applyAlignment="1" applyProtection="1">
      <alignment horizontal="center"/>
      <protection locked="0"/>
    </xf>
    <xf numFmtId="0" fontId="2" fillId="8" borderId="43" xfId="0" applyFont="1" applyFill="1" applyBorder="1" applyAlignment="1" applyProtection="1">
      <alignment vertical="center"/>
      <protection locked="0"/>
    </xf>
    <xf numFmtId="1" fontId="6" fillId="0" borderId="44" xfId="0" applyNumberFormat="1" applyFont="1" applyBorder="1" applyAlignment="1" applyProtection="1">
      <alignment horizontal="center" vertical="center"/>
      <protection locked="0"/>
    </xf>
    <xf numFmtId="2" fontId="6" fillId="0" borderId="42" xfId="0" applyNumberFormat="1" applyFont="1" applyBorder="1" applyAlignment="1" applyProtection="1">
      <alignment horizontal="center"/>
      <protection locked="0"/>
    </xf>
    <xf numFmtId="1" fontId="11" fillId="9" borderId="17" xfId="0" applyNumberFormat="1" applyFont="1" applyFill="1" applyBorder="1" applyAlignment="1" applyProtection="1">
      <alignment horizontal="center"/>
      <protection hidden="1"/>
    </xf>
    <xf numFmtId="1" fontId="11" fillId="9" borderId="45" xfId="0" applyNumberFormat="1" applyFont="1" applyFill="1" applyBorder="1" applyAlignment="1" applyProtection="1">
      <alignment horizontal="center"/>
      <protection hidden="1"/>
    </xf>
    <xf numFmtId="2" fontId="6" fillId="0" borderId="42" xfId="0" applyNumberFormat="1" applyFont="1" applyFill="1" applyBorder="1" applyAlignment="1" applyProtection="1">
      <alignment horizontal="center"/>
      <protection locked="0"/>
    </xf>
    <xf numFmtId="1" fontId="6" fillId="0" borderId="42" xfId="0" applyNumberFormat="1" applyFont="1" applyFill="1" applyBorder="1" applyAlignment="1" applyProtection="1">
      <alignment horizontal="center"/>
      <protection locked="0"/>
    </xf>
    <xf numFmtId="1" fontId="6" fillId="0" borderId="42" xfId="0" applyNumberFormat="1" applyFont="1" applyBorder="1" applyAlignment="1" applyProtection="1">
      <alignment horizontal="center"/>
      <protection locked="0"/>
    </xf>
    <xf numFmtId="1" fontId="6" fillId="0" borderId="40" xfId="0" applyNumberFormat="1" applyFont="1" applyBorder="1" applyAlignment="1" applyProtection="1">
      <alignment horizontal="center"/>
      <protection locked="0"/>
    </xf>
    <xf numFmtId="2" fontId="10" fillId="0" borderId="18" xfId="0" applyNumberFormat="1" applyFont="1" applyBorder="1" applyAlignment="1" applyProtection="1">
      <alignment horizontal="center"/>
      <protection locked="0"/>
    </xf>
    <xf numFmtId="20" fontId="6" fillId="0" borderId="40" xfId="0" quotePrefix="1" applyNumberFormat="1" applyFont="1" applyFill="1" applyBorder="1" applyAlignment="1" applyProtection="1">
      <alignment horizontal="center"/>
      <protection locked="0"/>
    </xf>
    <xf numFmtId="1" fontId="5" fillId="0" borderId="46" xfId="0" applyNumberFormat="1" applyFont="1" applyFill="1" applyBorder="1" applyAlignment="1" applyProtection="1">
      <alignment horizontal="center"/>
      <protection hidden="1"/>
    </xf>
    <xf numFmtId="3" fontId="2" fillId="10" borderId="46" xfId="0" applyNumberFormat="1" applyFont="1" applyFill="1" applyBorder="1" applyAlignment="1" applyProtection="1">
      <alignment horizontal="right" shrinkToFit="1"/>
      <protection hidden="1"/>
    </xf>
    <xf numFmtId="0" fontId="1" fillId="0" borderId="47" xfId="0" applyFont="1" applyFill="1" applyBorder="1" applyProtection="1">
      <protection hidden="1"/>
    </xf>
    <xf numFmtId="2" fontId="7" fillId="7" borderId="46" xfId="0" applyNumberFormat="1" applyFont="1" applyFill="1" applyBorder="1" applyAlignment="1" applyProtection="1">
      <alignment horizontal="center"/>
      <protection hidden="1"/>
    </xf>
    <xf numFmtId="1" fontId="2" fillId="0" borderId="51" xfId="0" applyNumberFormat="1" applyFont="1" applyFill="1" applyBorder="1" applyAlignment="1" applyProtection="1">
      <alignment horizontal="center"/>
      <protection locked="0"/>
    </xf>
    <xf numFmtId="2" fontId="2" fillId="0" borderId="52" xfId="0" applyNumberFormat="1" applyFont="1" applyBorder="1" applyAlignment="1" applyProtection="1">
      <alignment horizontal="center"/>
      <protection locked="0"/>
    </xf>
    <xf numFmtId="1" fontId="9" fillId="9" borderId="53" xfId="0" applyNumberFormat="1" applyFont="1" applyFill="1" applyBorder="1" applyAlignment="1" applyProtection="1">
      <alignment horizontal="center"/>
      <protection hidden="1"/>
    </xf>
    <xf numFmtId="1" fontId="2" fillId="0" borderId="48" xfId="0" applyNumberFormat="1" applyFont="1" applyFill="1" applyBorder="1" applyAlignment="1" applyProtection="1">
      <alignment horizontal="center"/>
      <protection locked="0"/>
    </xf>
    <xf numFmtId="1" fontId="2" fillId="0" borderId="54" xfId="0" applyNumberFormat="1" applyFont="1" applyFill="1" applyBorder="1" applyAlignment="1" applyProtection="1">
      <alignment horizontal="center"/>
      <protection locked="0"/>
    </xf>
    <xf numFmtId="1" fontId="9" fillId="9" borderId="55" xfId="0" applyNumberFormat="1" applyFont="1" applyFill="1" applyBorder="1" applyAlignment="1" applyProtection="1">
      <alignment horizontal="center"/>
      <protection hidden="1"/>
    </xf>
    <xf numFmtId="2" fontId="2" fillId="0" borderId="51" xfId="0" applyNumberFormat="1" applyFont="1" applyFill="1" applyBorder="1" applyAlignment="1" applyProtection="1">
      <alignment horizontal="center"/>
      <protection locked="0"/>
    </xf>
    <xf numFmtId="20" fontId="2" fillId="0" borderId="54" xfId="0" quotePrefix="1" applyNumberFormat="1" applyFont="1" applyFill="1" applyBorder="1" applyAlignment="1" applyProtection="1">
      <alignment horizontal="center"/>
      <protection locked="0"/>
    </xf>
    <xf numFmtId="1" fontId="5" fillId="0" borderId="56" xfId="0" applyNumberFormat="1" applyFont="1" applyFill="1" applyBorder="1" applyAlignment="1" applyProtection="1">
      <alignment horizontal="center"/>
      <protection hidden="1"/>
    </xf>
    <xf numFmtId="3" fontId="2" fillId="10" borderId="56" xfId="0" applyNumberFormat="1" applyFont="1" applyFill="1" applyBorder="1" applyAlignment="1" applyProtection="1">
      <alignment horizontal="right" shrinkToFit="1"/>
      <protection hidden="1"/>
    </xf>
    <xf numFmtId="0" fontId="1" fillId="0" borderId="57" xfId="0" applyFont="1" applyBorder="1" applyProtection="1">
      <protection locked="0"/>
    </xf>
    <xf numFmtId="0" fontId="1" fillId="11" borderId="57" xfId="0" applyFont="1" applyFill="1" applyBorder="1" applyProtection="1"/>
    <xf numFmtId="1" fontId="1" fillId="0" borderId="57" xfId="0" applyNumberFormat="1" applyFont="1" applyBorder="1" applyAlignment="1" applyProtection="1">
      <alignment vertical="center"/>
    </xf>
    <xf numFmtId="0" fontId="1" fillId="12" borderId="57" xfId="0" applyFont="1" applyFill="1" applyBorder="1"/>
    <xf numFmtId="1" fontId="1" fillId="0" borderId="57" xfId="0" applyNumberFormat="1" applyFont="1" applyFill="1" applyBorder="1" applyProtection="1">
      <protection hidden="1"/>
    </xf>
    <xf numFmtId="0" fontId="1" fillId="0" borderId="57" xfId="0" applyFont="1" applyFill="1" applyBorder="1" applyProtection="1">
      <protection hidden="1"/>
    </xf>
    <xf numFmtId="0" fontId="6" fillId="9" borderId="57" xfId="0" applyFont="1" applyFill="1" applyBorder="1" applyProtection="1">
      <protection hidden="1"/>
    </xf>
    <xf numFmtId="0" fontId="12" fillId="3" borderId="57" xfId="0" applyFont="1" applyFill="1" applyBorder="1" applyProtection="1">
      <protection hidden="1"/>
    </xf>
    <xf numFmtId="0" fontId="1" fillId="0" borderId="50" xfId="0" applyFont="1" applyFill="1" applyBorder="1" applyProtection="1">
      <protection hidden="1"/>
    </xf>
    <xf numFmtId="2" fontId="7" fillId="7" borderId="56" xfId="0" applyNumberFormat="1" applyFont="1" applyFill="1" applyBorder="1" applyAlignment="1" applyProtection="1">
      <alignment horizontal="center"/>
      <protection hidden="1"/>
    </xf>
    <xf numFmtId="1" fontId="2" fillId="0" borderId="58" xfId="0" applyNumberFormat="1" applyFont="1" applyBorder="1" applyAlignment="1" applyProtection="1">
      <alignment horizontal="center"/>
      <protection locked="0"/>
    </xf>
    <xf numFmtId="1" fontId="2" fillId="0" borderId="35" xfId="0" applyNumberFormat="1" applyFont="1" applyBorder="1" applyAlignment="1" applyProtection="1">
      <alignment horizontal="center"/>
      <protection locked="0"/>
    </xf>
    <xf numFmtId="1" fontId="2" fillId="15" borderId="41" xfId="0" applyNumberFormat="1" applyFont="1" applyFill="1" applyBorder="1" applyAlignment="1" applyProtection="1">
      <alignment horizontal="center"/>
      <protection locked="0"/>
    </xf>
    <xf numFmtId="1" fontId="2" fillId="15" borderId="35" xfId="0" applyNumberFormat="1" applyFont="1" applyFill="1" applyBorder="1" applyAlignment="1" applyProtection="1">
      <alignment horizontal="center"/>
      <protection locked="0"/>
    </xf>
    <xf numFmtId="2" fontId="2" fillId="0" borderId="58" xfId="0" applyNumberFormat="1" applyFont="1" applyBorder="1" applyAlignment="1" applyProtection="1">
      <alignment horizontal="center"/>
      <protection locked="0"/>
    </xf>
    <xf numFmtId="1" fontId="2" fillId="15" borderId="37" xfId="0" applyNumberFormat="1" applyFont="1" applyFill="1" applyBorder="1" applyAlignment="1" applyProtection="1">
      <alignment horizontal="center"/>
      <protection locked="0"/>
    </xf>
    <xf numFmtId="1" fontId="2" fillId="0" borderId="32" xfId="0" applyNumberFormat="1" applyFont="1" applyBorder="1" applyAlignment="1" applyProtection="1">
      <alignment horizontal="center"/>
      <protection locked="0"/>
    </xf>
    <xf numFmtId="20" fontId="2" fillId="0" borderId="35" xfId="0" quotePrefix="1" applyNumberFormat="1" applyFont="1" applyFill="1" applyBorder="1" applyAlignment="1" applyProtection="1">
      <alignment horizontal="center"/>
      <protection locked="0"/>
    </xf>
    <xf numFmtId="1" fontId="9" fillId="9" borderId="37" xfId="0" applyNumberFormat="1" applyFont="1" applyFill="1" applyBorder="1" applyAlignment="1" applyProtection="1">
      <alignment horizontal="center"/>
      <protection hidden="1"/>
    </xf>
    <xf numFmtId="0" fontId="1" fillId="0" borderId="21" xfId="0" applyFont="1" applyBorder="1" applyProtection="1">
      <protection locked="0"/>
    </xf>
    <xf numFmtId="0" fontId="1" fillId="11" borderId="21" xfId="0" applyFont="1" applyFill="1" applyBorder="1" applyProtection="1"/>
    <xf numFmtId="1" fontId="1" fillId="0" borderId="21" xfId="0" applyNumberFormat="1" applyFont="1" applyBorder="1" applyAlignment="1" applyProtection="1">
      <alignment vertical="center"/>
    </xf>
    <xf numFmtId="0" fontId="1" fillId="12" borderId="21" xfId="0" applyFont="1" applyFill="1" applyBorder="1"/>
    <xf numFmtId="1" fontId="1" fillId="0" borderId="21" xfId="0" applyNumberFormat="1" applyFont="1" applyFill="1" applyBorder="1" applyProtection="1">
      <protection hidden="1"/>
    </xf>
    <xf numFmtId="0" fontId="1" fillId="0" borderId="21" xfId="0" applyFont="1" applyFill="1" applyBorder="1" applyProtection="1">
      <protection hidden="1"/>
    </xf>
    <xf numFmtId="0" fontId="6" fillId="9" borderId="21" xfId="0" applyFont="1" applyFill="1" applyBorder="1" applyProtection="1">
      <protection hidden="1"/>
    </xf>
    <xf numFmtId="0" fontId="12" fillId="3" borderId="21" xfId="0" applyFont="1" applyFill="1" applyBorder="1" applyProtection="1">
      <protection hidden="1"/>
    </xf>
    <xf numFmtId="0" fontId="1" fillId="0" borderId="61" xfId="0" applyFont="1" applyFill="1" applyBorder="1" applyProtection="1">
      <protection hidden="1"/>
    </xf>
    <xf numFmtId="2" fontId="7" fillId="7" borderId="62" xfId="0" applyNumberFormat="1" applyFont="1" applyFill="1" applyBorder="1" applyAlignment="1" applyProtection="1">
      <alignment horizontal="center"/>
      <protection hidden="1"/>
    </xf>
    <xf numFmtId="1" fontId="1" fillId="0" borderId="0" xfId="0" applyNumberFormat="1" applyFont="1" applyFill="1" applyBorder="1" applyProtection="1"/>
    <xf numFmtId="1" fontId="1" fillId="0" borderId="0" xfId="0" applyNumberFormat="1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2" fontId="6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1" fontId="6" fillId="0" borderId="0" xfId="0" applyNumberFormat="1" applyFont="1" applyFill="1" applyBorder="1" applyAlignment="1" applyProtection="1">
      <alignment horizontal="center" vertical="center"/>
      <protection locked="0"/>
    </xf>
    <xf numFmtId="2" fontId="10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20" fontId="10" fillId="0" borderId="0" xfId="0" quotePrefix="1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20" fontId="6" fillId="0" borderId="0" xfId="0" applyNumberFormat="1" applyFont="1" applyFill="1" applyBorder="1" applyAlignment="1" applyProtection="1">
      <alignment horizontal="center"/>
      <protection locked="0"/>
    </xf>
    <xf numFmtId="20" fontId="6" fillId="0" borderId="0" xfId="0" quotePrefix="1" applyNumberFormat="1" applyFont="1" applyFill="1" applyBorder="1" applyAlignment="1" applyProtection="1">
      <alignment horizontal="center"/>
      <protection locked="0"/>
    </xf>
    <xf numFmtId="1" fontId="2" fillId="0" borderId="33" xfId="0" applyNumberFormat="1" applyFont="1" applyBorder="1" applyAlignment="1" applyProtection="1">
      <alignment horizontal="center"/>
      <protection locked="0"/>
    </xf>
    <xf numFmtId="1" fontId="6" fillId="0" borderId="0" xfId="0" applyNumberFormat="1" applyFont="1" applyFill="1" applyBorder="1" applyAlignment="1" applyProtection="1">
      <alignment horizontal="center" vertical="center"/>
    </xf>
    <xf numFmtId="2" fontId="6" fillId="0" borderId="0" xfId="0" applyNumberFormat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Fill="1" applyBorder="1" applyAlignment="1" applyProtection="1">
      <alignment horizontal="center"/>
    </xf>
    <xf numFmtId="1" fontId="10" fillId="0" borderId="0" xfId="0" applyNumberFormat="1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vertical="center"/>
      <protection locked="0"/>
    </xf>
    <xf numFmtId="3" fontId="6" fillId="0" borderId="0" xfId="0" applyNumberFormat="1" applyFont="1" applyFill="1" applyBorder="1" applyAlignment="1" applyProtection="1">
      <alignment horizontal="right" shrinkToFit="1"/>
      <protection hidden="1"/>
    </xf>
    <xf numFmtId="0" fontId="15" fillId="0" borderId="0" xfId="0" applyFont="1" applyFill="1" applyBorder="1"/>
    <xf numFmtId="0" fontId="10" fillId="0" borderId="0" xfId="0" applyFont="1" applyFill="1" applyBorder="1" applyProtection="1">
      <protection locked="0"/>
    </xf>
    <xf numFmtId="1" fontId="10" fillId="0" borderId="0" xfId="0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Fill="1" applyBorder="1" applyAlignment="1" applyProtection="1">
      <alignment horizontal="center"/>
      <protection hidden="1"/>
    </xf>
    <xf numFmtId="1" fontId="6" fillId="0" borderId="0" xfId="0" applyNumberFormat="1" applyFont="1" applyFill="1" applyBorder="1" applyAlignment="1" applyProtection="1">
      <alignment horizontal="center"/>
      <protection hidden="1"/>
    </xf>
    <xf numFmtId="0" fontId="16" fillId="0" borderId="0" xfId="0" applyFont="1" applyFill="1" applyBorder="1" applyProtection="1"/>
    <xf numFmtId="1" fontId="17" fillId="0" borderId="0" xfId="0" applyNumberFormat="1" applyFont="1" applyFill="1" applyBorder="1" applyAlignment="1" applyProtection="1">
      <alignment horizontal="center" vertical="center"/>
      <protection hidden="1"/>
    </xf>
    <xf numFmtId="49" fontId="17" fillId="0" borderId="0" xfId="0" applyNumberFormat="1" applyFont="1" applyFill="1" applyBorder="1" applyAlignment="1" applyProtection="1">
      <alignment horizontal="center"/>
      <protection hidden="1"/>
    </xf>
    <xf numFmtId="0" fontId="14" fillId="0" borderId="0" xfId="0" applyFont="1" applyFill="1" applyBorder="1"/>
    <xf numFmtId="0" fontId="16" fillId="0" borderId="0" xfId="0" applyFont="1" applyFill="1" applyBorder="1" applyAlignment="1" applyProtection="1">
      <alignment horizontal="center"/>
    </xf>
    <xf numFmtId="0" fontId="16" fillId="0" borderId="0" xfId="0" applyFont="1" applyFill="1" applyBorder="1" applyProtection="1">
      <protection hidden="1"/>
    </xf>
    <xf numFmtId="49" fontId="18" fillId="0" borderId="0" xfId="0" applyNumberFormat="1" applyFont="1" applyFill="1" applyBorder="1" applyProtection="1">
      <protection hidden="1"/>
    </xf>
    <xf numFmtId="0" fontId="16" fillId="0" borderId="0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hidden="1"/>
    </xf>
    <xf numFmtId="1" fontId="16" fillId="0" borderId="0" xfId="0" applyNumberFormat="1" applyFont="1" applyFill="1" applyBorder="1" applyAlignment="1" applyProtection="1">
      <alignment vertical="center"/>
    </xf>
    <xf numFmtId="0" fontId="16" fillId="0" borderId="0" xfId="0" applyFont="1" applyFill="1" applyBorder="1"/>
    <xf numFmtId="1" fontId="16" fillId="0" borderId="0" xfId="0" applyNumberFormat="1" applyFont="1" applyFill="1" applyBorder="1" applyProtection="1">
      <protection hidden="1"/>
    </xf>
    <xf numFmtId="0" fontId="18" fillId="0" borderId="0" xfId="0" applyFont="1" applyFill="1" applyBorder="1" applyAlignment="1" applyProtection="1">
      <protection hidden="1"/>
    </xf>
    <xf numFmtId="0" fontId="18" fillId="0" borderId="0" xfId="0" applyFont="1" applyFill="1" applyBorder="1" applyAlignment="1" applyProtection="1">
      <alignment horizontal="center"/>
      <protection hidden="1"/>
    </xf>
    <xf numFmtId="0" fontId="17" fillId="0" borderId="0" xfId="0" applyFont="1" applyFill="1" applyBorder="1" applyProtection="1">
      <protection hidden="1"/>
    </xf>
    <xf numFmtId="2" fontId="18" fillId="0" borderId="0" xfId="0" applyNumberFormat="1" applyFont="1" applyFill="1" applyBorder="1" applyAlignment="1" applyProtection="1">
      <alignment horizontal="center"/>
      <protection hidden="1"/>
    </xf>
    <xf numFmtId="0" fontId="16" fillId="0" borderId="0" xfId="0" applyFont="1" applyFill="1" applyBorder="1" applyAlignment="1" applyProtection="1">
      <alignment horizontal="center"/>
      <protection hidden="1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3" fontId="16" fillId="0" borderId="0" xfId="0" applyNumberFormat="1" applyFont="1" applyFill="1" applyBorder="1" applyAlignment="1" applyProtection="1">
      <alignment horizontal="center"/>
      <protection hidden="1"/>
    </xf>
    <xf numFmtId="3" fontId="16" fillId="0" borderId="0" xfId="0" applyNumberFormat="1" applyFont="1" applyFill="1" applyBorder="1" applyProtection="1">
      <protection hidden="1"/>
    </xf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" fillId="4" borderId="3" xfId="0" applyFont="1" applyFill="1" applyBorder="1" applyAlignment="1" applyProtection="1">
      <alignment horizontal="center"/>
    </xf>
    <xf numFmtId="0" fontId="2" fillId="4" borderId="5" xfId="0" applyFont="1" applyFill="1" applyBorder="1" applyAlignment="1" applyProtection="1">
      <alignment horizontal="center"/>
    </xf>
    <xf numFmtId="1" fontId="2" fillId="4" borderId="3" xfId="0" applyNumberFormat="1" applyFont="1" applyFill="1" applyBorder="1" applyAlignment="1" applyProtection="1">
      <alignment horizontal="center"/>
    </xf>
    <xf numFmtId="1" fontId="2" fillId="4" borderId="5" xfId="0" applyNumberFormat="1" applyFont="1" applyFill="1" applyBorder="1" applyAlignment="1" applyProtection="1">
      <alignment horizontal="center"/>
    </xf>
    <xf numFmtId="0" fontId="2" fillId="13" borderId="48" xfId="0" applyFont="1" applyFill="1" applyBorder="1" applyAlignment="1" applyProtection="1">
      <alignment horizontal="center" vertical="center"/>
      <protection locked="0"/>
    </xf>
    <xf numFmtId="0" fontId="2" fillId="13" borderId="49" xfId="0" applyFont="1" applyFill="1" applyBorder="1" applyAlignment="1" applyProtection="1">
      <alignment horizontal="center" vertical="center"/>
      <protection locked="0"/>
    </xf>
    <xf numFmtId="0" fontId="2" fillId="13" borderId="50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13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 textRotation="90" wrapText="1"/>
    </xf>
    <xf numFmtId="0" fontId="1" fillId="4" borderId="13" xfId="0" applyFont="1" applyFill="1" applyBorder="1" applyProtection="1"/>
    <xf numFmtId="2" fontId="2" fillId="4" borderId="3" xfId="0" applyNumberFormat="1" applyFont="1" applyFill="1" applyBorder="1" applyAlignment="1" applyProtection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14" borderId="58" xfId="0" applyFont="1" applyFill="1" applyBorder="1" applyAlignment="1" applyProtection="1">
      <alignment horizontal="center" vertical="center"/>
      <protection locked="0"/>
    </xf>
    <xf numFmtId="0" fontId="2" fillId="14" borderId="19" xfId="0" applyFont="1" applyFill="1" applyBorder="1" applyAlignment="1" applyProtection="1">
      <alignment horizontal="center" vertical="center"/>
      <protection locked="0"/>
    </xf>
    <xf numFmtId="0" fontId="2" fillId="14" borderId="39" xfId="0" applyFont="1" applyFill="1" applyBorder="1" applyAlignment="1" applyProtection="1">
      <alignment horizontal="center" vertical="center"/>
      <protection locked="0"/>
    </xf>
    <xf numFmtId="0" fontId="2" fillId="16" borderId="59" xfId="0" applyFont="1" applyFill="1" applyBorder="1" applyAlignment="1" applyProtection="1">
      <alignment horizontal="center" vertical="center"/>
      <protection locked="0"/>
    </xf>
    <xf numFmtId="0" fontId="2" fillId="16" borderId="60" xfId="0" applyFont="1" applyFill="1" applyBorder="1" applyAlignment="1" applyProtection="1">
      <alignment horizontal="center" vertical="center"/>
      <protection locked="0"/>
    </xf>
    <xf numFmtId="0" fontId="2" fillId="16" borderId="61" xfId="0" applyFont="1" applyFill="1" applyBorder="1" applyAlignment="1" applyProtection="1">
      <alignment horizontal="center" vertical="center"/>
      <protection locked="0"/>
    </xf>
    <xf numFmtId="2" fontId="2" fillId="4" borderId="5" xfId="0" applyNumberFormat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 textRotation="90" wrapText="1"/>
    </xf>
    <xf numFmtId="0" fontId="1" fillId="0" borderId="0" xfId="0" applyFont="1" applyFill="1" applyBorder="1" applyProtection="1"/>
    <xf numFmtId="2" fontId="6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ální" xfId="0" builtinId="0"/>
  </cellStyles>
  <dxfs count="6">
    <dxf>
      <font>
        <condense val="0"/>
        <extend val="0"/>
        <color indexed="9"/>
      </font>
      <fill>
        <patternFill>
          <bgColor indexed="22"/>
        </patternFill>
      </fill>
    </dxf>
    <dxf>
      <font>
        <condense val="0"/>
        <extend val="0"/>
        <color indexed="8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40"/>
        </patternFill>
      </fill>
    </dxf>
    <dxf>
      <font>
        <condense val="0"/>
        <extend val="0"/>
        <color indexed="9"/>
      </font>
      <fill>
        <patternFill>
          <bgColor indexed="22"/>
        </patternFill>
      </fill>
    </dxf>
    <dxf>
      <font>
        <condense val="0"/>
        <extend val="0"/>
        <color indexed="8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4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Body celkem</c:v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VZOR!$B$4:$B$20</c:f>
              <c:strCache>
                <c:ptCount val="17"/>
                <c:pt idx="0">
                  <c:v>Dobeš David</c:v>
                </c:pt>
                <c:pt idx="1">
                  <c:v>Hanzl Josef</c:v>
                </c:pt>
                <c:pt idx="2">
                  <c:v>Hladík František</c:v>
                </c:pt>
                <c:pt idx="3">
                  <c:v>Lavička Erik</c:v>
                </c:pt>
                <c:pt idx="4">
                  <c:v>Staněk Martin</c:v>
                </c:pt>
                <c:pt idx="5">
                  <c:v>Svoboda Jiří</c:v>
                </c:pt>
                <c:pt idx="6">
                  <c:v>Ulman Michal</c:v>
                </c:pt>
                <c:pt idx="7">
                  <c:v>Vítek Daniel</c:v>
                </c:pt>
                <c:pt idx="8">
                  <c:v>Dobeš Filip</c:v>
                </c:pt>
                <c:pt idx="9">
                  <c:v>Dorfl Patrik</c:v>
                </c:pt>
                <c:pt idx="10">
                  <c:v>Halamka David</c:v>
                </c:pt>
                <c:pt idx="11">
                  <c:v>Holub Libor</c:v>
                </c:pt>
                <c:pt idx="12">
                  <c:v>Hrubý Milan</c:v>
                </c:pt>
                <c:pt idx="13">
                  <c:v>Kahule Tomáš</c:v>
                </c:pt>
                <c:pt idx="14">
                  <c:v>Malý Patrik</c:v>
                </c:pt>
                <c:pt idx="15">
                  <c:v>Pliska Lukáš</c:v>
                </c:pt>
                <c:pt idx="16">
                  <c:v>Vajo Milan</c:v>
                </c:pt>
              </c:strCache>
            </c:strRef>
          </c:cat>
          <c:val>
            <c:numRef>
              <c:f>VZOR!$AB$4:$AB$20</c:f>
              <c:numCache>
                <c:formatCode>#,##0</c:formatCode>
                <c:ptCount val="17"/>
                <c:pt idx="0">
                  <c:v>3127</c:v>
                </c:pt>
                <c:pt idx="1">
                  <c:v>2552</c:v>
                </c:pt>
                <c:pt idx="2">
                  <c:v>3266</c:v>
                </c:pt>
                <c:pt idx="3">
                  <c:v>2539</c:v>
                </c:pt>
                <c:pt idx="4">
                  <c:v>911</c:v>
                </c:pt>
                <c:pt idx="5">
                  <c:v>2431</c:v>
                </c:pt>
                <c:pt idx="6">
                  <c:v>3462</c:v>
                </c:pt>
                <c:pt idx="7">
                  <c:v>2099</c:v>
                </c:pt>
                <c:pt idx="8">
                  <c:v>4297</c:v>
                </c:pt>
                <c:pt idx="9">
                  <c:v>3957</c:v>
                </c:pt>
                <c:pt idx="10">
                  <c:v>3839</c:v>
                </c:pt>
                <c:pt idx="11">
                  <c:v>3097</c:v>
                </c:pt>
                <c:pt idx="12">
                  <c:v>3165</c:v>
                </c:pt>
                <c:pt idx="13">
                  <c:v>3561</c:v>
                </c:pt>
                <c:pt idx="14">
                  <c:v>3583</c:v>
                </c:pt>
                <c:pt idx="15">
                  <c:v>3099</c:v>
                </c:pt>
                <c:pt idx="16">
                  <c:v>1054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4061184"/>
        <c:axId val="144062720"/>
        <c:axId val="0"/>
      </c:bar3DChart>
      <c:catAx>
        <c:axId val="144061184"/>
        <c:scaling>
          <c:orientation val="minMax"/>
        </c:scaling>
        <c:delete val="0"/>
        <c:axPos val="b"/>
        <c:majorTickMark val="out"/>
        <c:minorTickMark val="none"/>
        <c:tickLblPos val="nextTo"/>
        <c:crossAx val="144062720"/>
        <c:crosses val="autoZero"/>
        <c:auto val="1"/>
        <c:lblAlgn val="ctr"/>
        <c:lblOffset val="100"/>
        <c:noMultiLvlLbl val="0"/>
      </c:catAx>
      <c:valAx>
        <c:axId val="14406272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440611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2667000</xdr:colOff>
      <xdr:row>0</xdr:row>
      <xdr:rowOff>152400</xdr:rowOff>
    </xdr:from>
    <xdr:to>
      <xdr:col>0</xdr:col>
      <xdr:colOff>4686300</xdr:colOff>
      <xdr:row>5</xdr:row>
      <xdr:rowOff>152400</xdr:rowOff>
    </xdr:to>
    <xdr:pic>
      <xdr:nvPicPr>
        <xdr:cNvPr id="2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52400"/>
          <a:ext cx="2019300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1704975</xdr:colOff>
      <xdr:row>23</xdr:row>
      <xdr:rowOff>152400</xdr:rowOff>
    </xdr:from>
    <xdr:to>
      <xdr:col>0</xdr:col>
      <xdr:colOff>5953125</xdr:colOff>
      <xdr:row>28</xdr:row>
      <xdr:rowOff>123825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534025"/>
          <a:ext cx="4248150" cy="9239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80</xdr:col>
      <xdr:colOff>295276</xdr:colOff>
      <xdr:row>1</xdr:row>
      <xdr:rowOff>0</xdr:rowOff>
    </xdr:from>
    <xdr:to>
      <xdr:col>92</xdr:col>
      <xdr:colOff>295276</xdr:colOff>
      <xdr:row>23</xdr:row>
      <xdr:rowOff>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workbookViewId="0">
      <selection activeCell="E24" sqref="E24"/>
    </sheetView>
  </sheetViews>
  <sheetFormatPr defaultRowHeight="15" x14ac:dyDescent="0.25"/>
  <cols>
    <col min="1" max="1" width="134.85546875" bestFit="1" customWidth="1"/>
  </cols>
  <sheetData>
    <row r="1" spans="1:1" ht="18.75" x14ac:dyDescent="0.25">
      <c r="A1" s="222"/>
    </row>
    <row r="3" spans="1:1" ht="18.75" x14ac:dyDescent="0.25">
      <c r="A3" s="222"/>
    </row>
    <row r="4" spans="1:1" ht="18.75" x14ac:dyDescent="0.25">
      <c r="A4" s="222"/>
    </row>
    <row r="6" spans="1:1" ht="18.75" x14ac:dyDescent="0.25">
      <c r="A6" s="222"/>
    </row>
    <row r="7" spans="1:1" ht="18.75" x14ac:dyDescent="0.25">
      <c r="A7" s="222"/>
    </row>
    <row r="8" spans="1:1" ht="18.75" x14ac:dyDescent="0.25">
      <c r="A8" s="222" t="s">
        <v>90</v>
      </c>
    </row>
    <row r="9" spans="1:1" ht="18.75" x14ac:dyDescent="0.25">
      <c r="A9" s="223"/>
    </row>
    <row r="10" spans="1:1" ht="18.75" x14ac:dyDescent="0.25">
      <c r="A10" s="223"/>
    </row>
    <row r="11" spans="1:1" ht="18.75" x14ac:dyDescent="0.25">
      <c r="A11" s="223"/>
    </row>
    <row r="12" spans="1:1" ht="22.5" x14ac:dyDescent="0.25">
      <c r="A12" s="224" t="s">
        <v>91</v>
      </c>
    </row>
    <row r="13" spans="1:1" ht="18.75" x14ac:dyDescent="0.25">
      <c r="A13" s="222" t="s">
        <v>94</v>
      </c>
    </row>
    <row r="14" spans="1:1" ht="18.75" x14ac:dyDescent="0.25">
      <c r="A14" s="222"/>
    </row>
    <row r="15" spans="1:1" ht="18.75" x14ac:dyDescent="0.25">
      <c r="A15" s="222"/>
    </row>
    <row r="16" spans="1:1" ht="18.75" x14ac:dyDescent="0.25">
      <c r="A16" s="222"/>
    </row>
    <row r="17" spans="1:1" ht="18.75" x14ac:dyDescent="0.25">
      <c r="A17" s="222"/>
    </row>
    <row r="18" spans="1:1" ht="18.75" x14ac:dyDescent="0.25">
      <c r="A18" s="223" t="s">
        <v>92</v>
      </c>
    </row>
    <row r="19" spans="1:1" ht="18.75" x14ac:dyDescent="0.25">
      <c r="A19" s="223"/>
    </row>
    <row r="20" spans="1:1" ht="18.75" x14ac:dyDescent="0.25">
      <c r="A20" s="223"/>
    </row>
    <row r="21" spans="1:1" ht="18.75" x14ac:dyDescent="0.25">
      <c r="A21" s="223"/>
    </row>
    <row r="22" spans="1:1" ht="18.75" x14ac:dyDescent="0.25">
      <c r="A22" s="223" t="s">
        <v>93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1"/>
  <sheetViews>
    <sheetView tabSelected="1" workbookViewId="0">
      <selection activeCell="B25" sqref="B25"/>
    </sheetView>
  </sheetViews>
  <sheetFormatPr defaultRowHeight="15" x14ac:dyDescent="0.25"/>
  <cols>
    <col min="2" max="2" width="93.140625" customWidth="1"/>
  </cols>
  <sheetData>
    <row r="1" spans="2:2" x14ac:dyDescent="0.25">
      <c r="B1" s="221" t="s">
        <v>87</v>
      </c>
    </row>
    <row r="2" spans="2:2" x14ac:dyDescent="0.25">
      <c r="B2" t="s">
        <v>85</v>
      </c>
    </row>
    <row r="3" spans="2:2" x14ac:dyDescent="0.25">
      <c r="B3" t="s">
        <v>69</v>
      </c>
    </row>
    <row r="4" spans="2:2" x14ac:dyDescent="0.25">
      <c r="B4" t="s">
        <v>86</v>
      </c>
    </row>
    <row r="5" spans="2:2" x14ac:dyDescent="0.25">
      <c r="B5" t="s">
        <v>89</v>
      </c>
    </row>
    <row r="6" spans="2:2" x14ac:dyDescent="0.25">
      <c r="B6" t="s">
        <v>70</v>
      </c>
    </row>
    <row r="7" spans="2:2" x14ac:dyDescent="0.25">
      <c r="B7" t="s">
        <v>71</v>
      </c>
    </row>
    <row r="8" spans="2:2" x14ac:dyDescent="0.25">
      <c r="B8" t="s">
        <v>82</v>
      </c>
    </row>
    <row r="9" spans="2:2" x14ac:dyDescent="0.25">
      <c r="B9" t="s">
        <v>83</v>
      </c>
    </row>
    <row r="10" spans="2:2" x14ac:dyDescent="0.25">
      <c r="B10" t="s">
        <v>84</v>
      </c>
    </row>
    <row r="11" spans="2:2" x14ac:dyDescent="0.25">
      <c r="B11" t="s">
        <v>88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3"/>
  <sheetViews>
    <sheetView workbookViewId="0">
      <selection activeCell="F35" sqref="F35"/>
    </sheetView>
  </sheetViews>
  <sheetFormatPr defaultRowHeight="15" x14ac:dyDescent="0.25"/>
  <cols>
    <col min="1" max="1" width="3.28515625" customWidth="1"/>
    <col min="2" max="2" width="15.7109375" customWidth="1"/>
    <col min="3" max="4" width="4.7109375" customWidth="1"/>
    <col min="5" max="5" width="2.7109375" customWidth="1"/>
    <col min="6" max="8" width="4.7109375" customWidth="1"/>
    <col min="9" max="9" width="5.5703125" bestFit="1" customWidth="1"/>
    <col min="10" max="26" width="4.7109375" customWidth="1"/>
    <col min="27" max="27" width="0" hidden="1" customWidth="1"/>
    <col min="28" max="28" width="6" customWidth="1"/>
    <col min="29" max="79" width="0" hidden="1" customWidth="1"/>
    <col min="80" max="80" width="7.42578125" bestFit="1" customWidth="1"/>
  </cols>
  <sheetData>
    <row r="1" spans="1:80" x14ac:dyDescent="0.25">
      <c r="A1" s="232" t="s">
        <v>0</v>
      </c>
      <c r="B1" s="234" t="s">
        <v>1</v>
      </c>
      <c r="C1" s="236" t="s">
        <v>2</v>
      </c>
      <c r="D1" s="238" t="s">
        <v>3</v>
      </c>
      <c r="E1" s="239"/>
      <c r="F1" s="240"/>
      <c r="G1" s="225" t="s">
        <v>4</v>
      </c>
      <c r="H1" s="226"/>
      <c r="I1" s="225" t="s">
        <v>5</v>
      </c>
      <c r="J1" s="226"/>
      <c r="K1" s="227" t="s">
        <v>6</v>
      </c>
      <c r="L1" s="228"/>
      <c r="M1" s="2" t="s">
        <v>7</v>
      </c>
      <c r="N1" s="3" t="s">
        <v>8</v>
      </c>
      <c r="O1" s="4"/>
      <c r="P1" s="227" t="s">
        <v>9</v>
      </c>
      <c r="Q1" s="228"/>
      <c r="R1" s="238" t="s">
        <v>10</v>
      </c>
      <c r="S1" s="247"/>
      <c r="T1" s="225" t="s">
        <v>11</v>
      </c>
      <c r="U1" s="226"/>
      <c r="V1" s="227" t="s">
        <v>12</v>
      </c>
      <c r="W1" s="228"/>
      <c r="X1" s="5" t="s">
        <v>13</v>
      </c>
      <c r="Y1" s="6" t="s">
        <v>14</v>
      </c>
      <c r="Z1" s="7"/>
      <c r="AA1" s="8"/>
      <c r="AB1" s="9" t="s">
        <v>15</v>
      </c>
      <c r="AC1" s="10"/>
      <c r="AD1" s="11"/>
      <c r="AE1" s="11"/>
      <c r="AF1" s="11"/>
      <c r="AG1" s="11"/>
      <c r="AH1" s="11"/>
      <c r="AI1" s="12" t="s">
        <v>16</v>
      </c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4" t="s">
        <v>17</v>
      </c>
    </row>
    <row r="2" spans="1:80" ht="15.75" thickBot="1" x14ac:dyDescent="0.3">
      <c r="A2" s="233"/>
      <c r="B2" s="235"/>
      <c r="C2" s="237"/>
      <c r="D2" s="15" t="s">
        <v>18</v>
      </c>
      <c r="E2" s="16"/>
      <c r="F2" s="17" t="s">
        <v>19</v>
      </c>
      <c r="G2" s="18" t="s">
        <v>20</v>
      </c>
      <c r="H2" s="19" t="s">
        <v>19</v>
      </c>
      <c r="I2" s="18" t="s">
        <v>20</v>
      </c>
      <c r="J2" s="19" t="s">
        <v>19</v>
      </c>
      <c r="K2" s="20" t="s">
        <v>21</v>
      </c>
      <c r="L2" s="19" t="s">
        <v>19</v>
      </c>
      <c r="M2" s="20" t="s">
        <v>21</v>
      </c>
      <c r="N2" s="21" t="s">
        <v>20</v>
      </c>
      <c r="O2" s="19" t="s">
        <v>19</v>
      </c>
      <c r="P2" s="20" t="s">
        <v>20</v>
      </c>
      <c r="Q2" s="19" t="s">
        <v>19</v>
      </c>
      <c r="R2" s="15" t="s">
        <v>21</v>
      </c>
      <c r="S2" s="19" t="s">
        <v>19</v>
      </c>
      <c r="T2" s="18" t="s">
        <v>21</v>
      </c>
      <c r="U2" s="19" t="s">
        <v>19</v>
      </c>
      <c r="V2" s="20" t="s">
        <v>20</v>
      </c>
      <c r="W2" s="19" t="s">
        <v>19</v>
      </c>
      <c r="X2" s="15" t="s">
        <v>20</v>
      </c>
      <c r="Y2" s="22" t="s">
        <v>22</v>
      </c>
      <c r="Z2" s="19" t="s">
        <v>19</v>
      </c>
      <c r="AA2" s="23"/>
      <c r="AB2" s="24"/>
      <c r="AC2" s="25"/>
      <c r="AD2" s="26" t="s">
        <v>23</v>
      </c>
      <c r="AE2" s="27"/>
      <c r="AF2" s="27"/>
      <c r="AG2" s="27"/>
      <c r="AH2" s="27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9"/>
    </row>
    <row r="3" spans="1:80" ht="15.75" thickBot="1" x14ac:dyDescent="0.3">
      <c r="A3" s="30"/>
      <c r="B3" s="31"/>
      <c r="C3" s="32"/>
      <c r="D3" s="33"/>
      <c r="E3" s="33"/>
      <c r="F3" s="34"/>
      <c r="G3" s="35"/>
      <c r="H3" s="36"/>
      <c r="I3" s="35"/>
      <c r="J3" s="34"/>
      <c r="K3" s="34"/>
      <c r="L3" s="34"/>
      <c r="M3" s="34"/>
      <c r="N3" s="34"/>
      <c r="O3" s="34"/>
      <c r="P3" s="34"/>
      <c r="Q3" s="34"/>
      <c r="R3" s="33"/>
      <c r="S3" s="34"/>
      <c r="T3" s="35"/>
      <c r="U3" s="36"/>
      <c r="V3" s="34"/>
      <c r="W3" s="34"/>
      <c r="X3" s="33"/>
      <c r="Y3" s="37"/>
      <c r="Z3" s="38"/>
      <c r="AA3" s="39"/>
      <c r="AB3" s="40"/>
      <c r="AC3" s="41"/>
      <c r="AD3" s="42"/>
      <c r="AE3" s="42"/>
      <c r="AF3" s="1"/>
      <c r="AG3" s="1"/>
      <c r="AH3" s="1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4">
        <v>7</v>
      </c>
      <c r="BF3" s="44">
        <v>8</v>
      </c>
      <c r="BG3" s="44">
        <v>9</v>
      </c>
      <c r="BH3" s="44">
        <v>10</v>
      </c>
      <c r="BI3" s="44">
        <v>11</v>
      </c>
      <c r="BJ3" s="44">
        <v>12</v>
      </c>
      <c r="BK3" s="44">
        <v>13</v>
      </c>
      <c r="BL3" s="44">
        <v>14</v>
      </c>
      <c r="BM3" s="44">
        <v>15</v>
      </c>
      <c r="BN3" s="44" t="s">
        <v>24</v>
      </c>
      <c r="BO3" s="44" t="s">
        <v>25</v>
      </c>
      <c r="BP3" s="44" t="s">
        <v>26</v>
      </c>
      <c r="BQ3" s="44" t="s">
        <v>27</v>
      </c>
      <c r="BR3" s="44" t="s">
        <v>28</v>
      </c>
      <c r="BS3" s="44" t="s">
        <v>29</v>
      </c>
      <c r="BT3" s="44" t="s">
        <v>30</v>
      </c>
      <c r="BU3" s="44" t="s">
        <v>31</v>
      </c>
      <c r="BV3" s="44" t="s">
        <v>32</v>
      </c>
      <c r="BW3" s="45" t="s">
        <v>33</v>
      </c>
      <c r="BX3" s="45" t="s">
        <v>34</v>
      </c>
      <c r="BY3" s="46" t="s">
        <v>35</v>
      </c>
      <c r="BZ3" s="46" t="s">
        <v>36</v>
      </c>
      <c r="CA3" s="43"/>
      <c r="CB3" s="47"/>
    </row>
    <row r="4" spans="1:80" x14ac:dyDescent="0.25">
      <c r="A4" s="48" t="s">
        <v>37</v>
      </c>
      <c r="B4" s="49" t="s">
        <v>38</v>
      </c>
      <c r="C4" s="50">
        <v>1998</v>
      </c>
      <c r="D4" s="51"/>
      <c r="E4" s="52"/>
      <c r="F4" s="53">
        <f t="shared" ref="F4:F20" si="0">INT(IF(AND(E4="E",D4&lt;=14.2),(IF((AND(D4&gt;10.99)*(D4&lt;14.21)),(14.3-D4)/0.1*10,(IF((AND(D4&gt;6)*(D4&lt;11.01)),(12.65-D4)/0.05*10,0))))+50,(IF((AND(D4&gt;10.99)*(D4&lt;14.21)),(14.3-D4)/0.1*10,(IF((AND(D4&gt;6)*(D4&lt;11.01)),(12.65-D4)/0.05*10,0))))))</f>
        <v>0</v>
      </c>
      <c r="G4" s="54"/>
      <c r="H4" s="53">
        <f>INT(IF(G4&lt;1,0,(G4-0.945)/0.055)*10)</f>
        <v>0</v>
      </c>
      <c r="I4" s="55">
        <v>6.9</v>
      </c>
      <c r="J4" s="53">
        <f>INT(IF(I4&lt;3,0,(I4-2.85)/0.15)*10)</f>
        <v>270</v>
      </c>
      <c r="K4" s="56">
        <v>41</v>
      </c>
      <c r="L4" s="53">
        <f>INT(IF(K4&lt;5,0,(K4-4)/1)*10)</f>
        <v>370</v>
      </c>
      <c r="M4" s="57">
        <v>53</v>
      </c>
      <c r="N4" s="57"/>
      <c r="O4" s="53">
        <f>INT(IF((IF(N4&lt;25,((M4-29)/3),(N4-23.5)/1.5)*10)&gt;0, IF(((M4-27)/3)&gt;((N4-23.5)/1.5),((M4-27)/3),(N4-23.5)/1.5)*10,0))</f>
        <v>86</v>
      </c>
      <c r="P4" s="54">
        <v>5.83</v>
      </c>
      <c r="Q4" s="53">
        <f>INT(IF(P4&lt;2.2,0,(P4-2.135)/0.065)*10)</f>
        <v>568</v>
      </c>
      <c r="R4" s="57">
        <v>50</v>
      </c>
      <c r="S4" s="53">
        <f>INT(IF(R4&lt;5,0,(R4-4.3)/0.7)*10)</f>
        <v>652</v>
      </c>
      <c r="T4" s="58">
        <v>72</v>
      </c>
      <c r="U4" s="53">
        <f>INT(IF(T4&lt;10,0,(T4-9)/1)*10)</f>
        <v>630</v>
      </c>
      <c r="V4" s="54"/>
      <c r="W4" s="53">
        <f t="shared" ref="W4:W20" si="1">INT(IF(V4&lt;5,0,(V4-4.25)/0.75)*10)</f>
        <v>0</v>
      </c>
      <c r="X4" s="56">
        <v>250</v>
      </c>
      <c r="Y4" s="59"/>
      <c r="Z4" s="53">
        <f>INT(IF(AD4&gt;AE4,AD4,AE4))</f>
        <v>551</v>
      </c>
      <c r="AA4" s="60">
        <f>IF(AND(ISNUMBER(X4)=NOT(ISNUMBER(Y4)),OR(AND(ISNUMBER(X4),X4&gt;=90),AND(ISNUMBER(Y4), Y4&gt;0,Y4&lt;=374))),1,0)</f>
        <v>1</v>
      </c>
      <c r="AB4" s="61">
        <f t="shared" ref="AB4:AB20" si="2">SUM(F4+H4+J4+L4+O4+Q4+S4+U4+W4+Z4)</f>
        <v>3127</v>
      </c>
      <c r="AC4" s="62"/>
      <c r="AD4" s="63">
        <f>IF(X4&lt;&gt;"",IF((OR(AF4="",X4&gt;119)),((X4-117.6)/2.4),0)*10,0)</f>
        <v>551.66666666666674</v>
      </c>
      <c r="AE4" s="64">
        <f>IF(AF4&lt;=440,(442.5-AF4)/2.5,0)*10</f>
        <v>0</v>
      </c>
      <c r="AF4" s="65" t="str">
        <f>IF(AND(AG4=0,AH4=0),"",AG4*60+AH4)</f>
        <v/>
      </c>
      <c r="AG4" s="65">
        <f>HOUR(Y4)</f>
        <v>0</v>
      </c>
      <c r="AH4" s="65">
        <f>MINUTE(Y4)</f>
        <v>0</v>
      </c>
      <c r="AI4" s="66">
        <f t="shared" ref="AI4:AI23" si="3">IF(C4&lt;&gt;"",$Z$1-C4,"")</f>
        <v>-1998</v>
      </c>
      <c r="AJ4" s="67"/>
      <c r="AK4" s="68" t="s">
        <v>39</v>
      </c>
      <c r="AL4" s="68"/>
      <c r="AM4" s="68"/>
      <c r="AN4" s="68"/>
      <c r="AO4" s="68"/>
      <c r="AP4" s="68"/>
      <c r="AQ4" s="68"/>
      <c r="AR4" s="68"/>
      <c r="AS4" s="68"/>
      <c r="AT4" s="68"/>
      <c r="AU4" s="69"/>
      <c r="AV4" s="69"/>
      <c r="AW4" s="69"/>
      <c r="AX4" s="69"/>
      <c r="AY4" s="69"/>
      <c r="AZ4" s="69"/>
      <c r="BA4" s="69"/>
      <c r="BB4" s="69"/>
      <c r="BC4" s="69"/>
      <c r="BD4" s="67"/>
      <c r="BE4" s="70" t="e">
        <f>IF($C4&lt;&gt;"",IF($AB4&gt;=AL$13,IF(($AB4&gt;=AL$13)*($AB4&lt;AL$12),$AK$13,IF(($AB4&gt;=AL$12)*($AB4&lt;#REF!),$AK$12,IF(($AB4&gt;=#REF!)*($AB4&lt;AL$11),#REF!,IF(($AB4&gt;=AL$11),$AK$11,"")))),"-"),"")</f>
        <v>#REF!</v>
      </c>
      <c r="BF4" s="70" t="e">
        <f>IF($C4&lt;&gt;"",IF($AB4&gt;=AM$13,IF(($AB4&gt;=AM$13)*($AB4&lt;AM$12),$AK$13,IF(($AB4&gt;=AM$12)*($AB4&lt;#REF!),$AK$12,IF(($AB4&gt;=#REF!)*($AB4&lt;AM$11),#REF!,IF(($AB4&gt;=AM$11),$AK$11,"")))),"-"),"")</f>
        <v>#REF!</v>
      </c>
      <c r="BG4" s="70" t="e">
        <f>IF($C4&lt;&gt;"",IF($AB4&gt;=AN$13,IF(($AB4&gt;=AN$13)*($AB4&lt;AN$12),$AK$13,IF(($AB4&gt;=AN$12)*($AB4&lt;#REF!),$AK$12,IF(($AB4&gt;=#REF!)*($AB4&lt;AN$11),#REF!,IF(($AB4&gt;=AN$11),$AK$11,"")))),"-"),"")</f>
        <v>#REF!</v>
      </c>
      <c r="BH4" s="70" t="e">
        <f>IF($C4&lt;&gt;"",IF($AB4&gt;=AO$13,IF(($AB4&gt;=AO$13)*($AB4&lt;AO$12),$AK$13,IF(($AB4&gt;=AO$12)*($AB4&lt;#REF!),$AK$12,IF(($AB4&gt;=#REF!)*($AB4&lt;AO$11),#REF!,IF(($AB4&gt;=AO$11),$AK$11,"")))),"-"),"")</f>
        <v>#REF!</v>
      </c>
      <c r="BI4" s="70" t="e">
        <f>IF($C4&lt;&gt;"",IF($AB4&gt;=AP$13,IF(($AB4&gt;=AP$13)*($AB4&lt;AP$12),$AK$13,IF(($AB4&gt;=AP$12)*($AB4&lt;#REF!),$AK$12,IF(($AB4&gt;=#REF!)*($AB4&lt;AP$11),#REF!,IF(($AB4&gt;=AP$11),$AK$11,"")))),"-"),"")</f>
        <v>#REF!</v>
      </c>
      <c r="BJ4" s="70" t="e">
        <f>IF($C4&lt;&gt;"",IF($AB4&gt;=AQ$13,IF(($AB4&gt;=AQ$13)*($AB4&lt;AQ$12),$AK$13,IF(($AB4&gt;=AQ$12)*($AB4&lt;#REF!),$AK$12,IF(($AB4&gt;=#REF!)*($AB4&lt;AQ$11),#REF!,IF(($AB4&gt;=AQ$11),$AK$11,"")))),"-"),"")</f>
        <v>#REF!</v>
      </c>
      <c r="BK4" s="70" t="e">
        <f>IF($C4&lt;&gt;"",IF($AB4&gt;=AR$13,IF(($AB4&gt;=AR$13)*($AB4&lt;AR$12),$AK$13,IF(($AB4&gt;=AR$12)*($AB4&lt;#REF!),$AK$12,IF(($AB4&gt;=#REF!)*($AB4&lt;AR$11),#REF!,IF(($AB4&gt;=AR$11),$AK$11,"")))),"-"),"")</f>
        <v>#REF!</v>
      </c>
      <c r="BL4" s="70" t="e">
        <f>IF($C4&lt;&gt;"",IF($AB4&gt;=AS$13,IF(($AB4&gt;=AS$13)*($AB4&lt;AS$12),$AK$13,IF(($AB4&gt;=AS$12)*($AB4&lt;#REF!),$AK$12,IF(($AB4&gt;=#REF!)*($AB4&lt;AS$11),#REF!,IF(($AB4&gt;=AS$11),$AK$11,"")))),"-"),"")</f>
        <v>#REF!</v>
      </c>
      <c r="BM4" s="70" t="e">
        <f>IF($C4&lt;&gt;"",IF($AB4&gt;=AT$13,IF(($AB4&gt;=AT$13)*($AB4&lt;AT$12),$AK$13,IF(($AB4&gt;=AT$12)*($AB4&lt;#REF!),$AK$12,IF(($AB4&gt;=#REF!)*($AB4&lt;AT$11),#REF!,IF(($AB4&gt;=AT$11),$AK$11,"")))),"-"),"")</f>
        <v>#REF!</v>
      </c>
      <c r="BN4" s="70" t="e">
        <f>IF($C4&lt;&gt;"",IF($AB4&gt;=AU$13,IF(($AB4&gt;=AU$13)*($AB4&lt;AU$12),$AK$13,IF(($AB4&gt;=AU$12)*($AB4&lt;#REF!),$AK$12,IF(($AB4&gt;=#REF!)*($AB4&lt;AU$11),#REF!,IF(($AB4&gt;=AU$11),$AK$11,"")))),"-"),"")</f>
        <v>#REF!</v>
      </c>
      <c r="BO4" s="70" t="e">
        <f>IF($C4&lt;&gt;"",IF($AB4&gt;=AV$13,IF(($AB4&gt;=AV$13)*($AB4&lt;AV$12),$AK$13,IF(($AB4&gt;=AV$12)*($AB4&lt;#REF!),$AK$12,IF(($AB4&gt;=#REF!)*($AB4&lt;AV$11),#REF!,IF(($AB4&gt;=AV$11),$AK$11,"")))),"-"),"")</f>
        <v>#REF!</v>
      </c>
      <c r="BP4" s="70" t="e">
        <f>IF($C4&lt;&gt;"",IF($AB4&gt;=AW$13,IF(($AB4&gt;=AW$13)*($AB4&lt;AW$12),$AK$13,IF(($AB4&gt;=AW$12)*($AB4&lt;#REF!),$AK$12,IF(($AB4&gt;=#REF!)*($AB4&lt;AW$11),#REF!,IF(($AB4&gt;=AW$11),$AK$11,"")))),"-"),"")</f>
        <v>#REF!</v>
      </c>
      <c r="BQ4" s="70" t="e">
        <f>IF($C4&lt;&gt;"",IF($AB4&gt;=AX$13,IF(($AB4&gt;=AX$13)*($AB4&lt;AX$12),$AK$13,IF(($AB4&gt;=AX$12)*($AB4&lt;#REF!),$AK$12,IF(($AB4&gt;=#REF!)*($AB4&lt;AX$11),#REF!,IF(($AB4&gt;=AX$11),$AK$11,"")))),"-"),"")</f>
        <v>#REF!</v>
      </c>
      <c r="BR4" s="70" t="e">
        <f>IF($C4&lt;&gt;"",IF($AB4&gt;=AY$13,IF(($AB4&gt;=AY$13)*($AB4&lt;AY$12),$AK$13,IF(($AB4&gt;=AY$12)*($AB4&lt;#REF!),$AK$12,IF(($AB4&gt;=#REF!)*($AB4&lt;AY$11),#REF!,IF(($AB4&gt;=AY$11),$AK$11,"")))),"-"),"")</f>
        <v>#REF!</v>
      </c>
      <c r="BS4" s="70" t="e">
        <f>IF($C4&lt;&gt;"",IF($AB4&gt;=AZ$13,IF(($AB4&gt;=AZ$13)*($AB4&lt;AZ$12),$AK$13,IF(($AB4&gt;=AZ$12)*($AB4&lt;#REF!),$AK$12,IF(($AB4&gt;=#REF!)*($AB4&lt;AZ$11),#REF!,IF(($AB4&gt;=AZ$11),$AK$11,"")))),"-"),"")</f>
        <v>#REF!</v>
      </c>
      <c r="BT4" s="70" t="e">
        <f>IF($C4&lt;&gt;"",IF($AB4&gt;=BA$13,IF(($AB4&gt;=BA$13)*($AB4&lt;BA$12),$AK$13,IF(($AB4&gt;=BA$12)*($AB4&lt;#REF!),$AK$12,IF(($AB4&gt;=#REF!)*($AB4&lt;BA$11),#REF!,IF(($AB4&gt;=BA$11),$AK$11,"")))),"-"),"")</f>
        <v>#REF!</v>
      </c>
      <c r="BU4" s="70" t="e">
        <f>IF($C4&lt;&gt;"",IF($AB4&gt;=BB$13,IF(($AB4&gt;=BB$13)*($AB4&lt;BB$12),$AK$13,IF(($AB4&gt;=BB$12)*($AB4&lt;#REF!),$AK$12,IF(($AB4&gt;=#REF!)*($AB4&lt;BB$11),#REF!,IF(($AB4&gt;=BB$11),$AK$11,"")))),"-"),"")</f>
        <v>#REF!</v>
      </c>
      <c r="BV4" s="70" t="e">
        <f>IF($C4&lt;&gt;"",IF($AB4&gt;=BC$13,IF(($AB4&gt;=BC$13)*($AB4&lt;BC$12),$AK$13,IF(($AB4&gt;=BC$12)*($AB4&lt;#REF!),$AK$12,IF(($AB4&gt;=#REF!)*($AB4&lt;BC$11),#REF!,IF(($AB4&gt;=BC$11),$AK$11,"")))),"-"),"")</f>
        <v>#REF!</v>
      </c>
      <c r="BW4" s="71" t="str">
        <f t="shared" ref="BW4:BW23" si="4">IF(AI4&lt;&gt;"",IF(AND(AI4&gt;=7,AI4&lt;=9),IF(AI4=$AL$10,BE4,IF(AI4=$AM$10,BF4,IF(AI4=$AN$10,BG4,""))),""),"")</f>
        <v/>
      </c>
      <c r="BX4" s="71" t="str">
        <f t="shared" ref="BX4:BX23" si="5">IF(AI4&lt;&gt;"",IF(AI4&lt;=15,IF(AI4=$AO$10,BH4,IF(AI4=$AP$10,BI4,IF(AI4=$AQ$10,BJ4,IF(AI4=$AR$10,BK4,IF(AI4=$AS$10,BL4,IF(AI4=$AT$10,BM4,"")))))),""),"")</f>
        <v/>
      </c>
      <c r="BY4" s="71" t="str">
        <f>IF(AI4&lt;&gt;"",IF(AND(AI4&gt;=16,AI4&lt;=45),IF(AND(AI4&gt;=16,AI4&lt;=17),BN4,IF(AND(AI4&gt;=18,AI4&lt;=19),BO4,IF(AND(AI4&gt;=20,AI4&lt;=28),BP4,IF(AND(AI4&gt;=29,AI4&lt;=37),BQ4,"")))),""),"")</f>
        <v/>
      </c>
      <c r="BZ4" s="71" t="str">
        <f>IF(AI4&lt;&gt;"",IF(AI4&gt;=38,IF(AND(AI4&gt;=38,AI4&lt;=46),BR4,IF(AND(AI4&gt;=47,AI4&lt;=55),BS4,IF(AND(AI4&gt;=56,AI4&lt;=60),BT4,IF(AND(AI4&gt;=61,AI4&lt;=65),BU4,IF(AI4&gt;=66,BV4,""))))),""),"")</f>
        <v/>
      </c>
      <c r="CA4" s="72"/>
      <c r="CB4" s="73" t="str">
        <f>IF(AI4&lt;&gt;"",IF(AI4&lt;=9,BW4,IF(AND(AI4&gt;=10,AI4&lt;=15),BX4,IF(AND(AI4&gt;=16,AI4&lt;=37),BY4,IF(AI4&gt;=38,BZ4,"")))),"")</f>
        <v/>
      </c>
    </row>
    <row r="5" spans="1:80" x14ac:dyDescent="0.25">
      <c r="A5" s="74" t="s">
        <v>40</v>
      </c>
      <c r="B5" s="75" t="s">
        <v>41</v>
      </c>
      <c r="C5" s="76">
        <v>1997</v>
      </c>
      <c r="D5" s="77"/>
      <c r="E5" s="78"/>
      <c r="F5" s="79">
        <f t="shared" si="0"/>
        <v>0</v>
      </c>
      <c r="G5" s="80"/>
      <c r="H5" s="81">
        <f>INT(IF(G5&lt;1,0,(G5-0.945)/0.055)*10)</f>
        <v>0</v>
      </c>
      <c r="I5" s="82"/>
      <c r="J5" s="81">
        <f t="shared" ref="J5:J20" si="6">INT(IF(I5&lt;3,0,(I5-2.85)/0.15)*10)</f>
        <v>0</v>
      </c>
      <c r="K5" s="83">
        <v>55</v>
      </c>
      <c r="L5" s="81">
        <f t="shared" ref="L5:L20" si="7">INT(IF(K5&lt;5,0,(K5-4)/1)*10)</f>
        <v>510</v>
      </c>
      <c r="M5" s="84"/>
      <c r="N5" s="85"/>
      <c r="O5" s="81">
        <f t="shared" ref="O5:O20" si="8">INT(IF((IF(N5&lt;25,((M5-29)/3),(N5-23.5)/1.5)*10)&gt;0, IF(((M5-27)/3)&gt;((N5-23.5)/1.5),((M5-27)/3),(N5-23.5)/1.5)*10,0))</f>
        <v>0</v>
      </c>
      <c r="P5" s="80">
        <v>5.25</v>
      </c>
      <c r="Q5" s="81">
        <f t="shared" ref="Q5:Q20" si="9">INT(IF(P5&lt;2.2,0,(P5-2.135)/0.065)*10)</f>
        <v>479</v>
      </c>
      <c r="R5" s="84">
        <v>57</v>
      </c>
      <c r="S5" s="81">
        <f t="shared" ref="S5:S20" si="10">INT(IF(R5&lt;5,0,(R5-4.3)/0.7)*10)</f>
        <v>752</v>
      </c>
      <c r="T5" s="86">
        <v>60</v>
      </c>
      <c r="U5" s="81">
        <f t="shared" ref="U5:U20" si="11">INT(IF(T5&lt;10,0,(T5-9)/1)*10)</f>
        <v>510</v>
      </c>
      <c r="V5" s="87"/>
      <c r="W5" s="81">
        <f t="shared" si="1"/>
        <v>0</v>
      </c>
      <c r="X5" s="83">
        <v>190</v>
      </c>
      <c r="Y5" s="88"/>
      <c r="Z5" s="81">
        <f t="shared" ref="Z5:Z20" si="12">INT(IF(AD5&gt;AE5,AD5,AE5))</f>
        <v>301</v>
      </c>
      <c r="AA5" s="89">
        <f t="shared" ref="AA5:AA22" si="13">IF(AND(ISNUMBER(X5)=NOT(ISNUMBER(Y5)),OR(AND(ISNUMBER(X5),X5&gt;=90),AND(ISNUMBER(Y5), Y5&gt;0,Y5&lt;=374))),1,0)</f>
        <v>1</v>
      </c>
      <c r="AB5" s="90">
        <f t="shared" si="2"/>
        <v>2552</v>
      </c>
      <c r="AC5" s="42"/>
      <c r="AD5" s="91">
        <f t="shared" ref="AD5:AD23" si="14">IF(X5&lt;&gt;"",IF((OR(AF5="",X5&gt;119)),((X5-117.6)/2.4),0)*10,0)</f>
        <v>301.66666666666674</v>
      </c>
      <c r="AE5" s="92">
        <f t="shared" ref="AE5:AE23" si="15">IF(AF5&lt;=440,(442.5-AF5)/2.5,0)*10</f>
        <v>0</v>
      </c>
      <c r="AF5" s="93" t="str">
        <f t="shared" ref="AF5:AF23" si="16">IF(AND(AG5=0,AH5=0),"",AG5*60+AH5)</f>
        <v/>
      </c>
      <c r="AG5" s="93">
        <f t="shared" ref="AG5:AG23" si="17">HOUR(Y5)</f>
        <v>0</v>
      </c>
      <c r="AH5" s="93">
        <f t="shared" ref="AH5:AH23" si="18">MINUTE(Y5)</f>
        <v>0</v>
      </c>
      <c r="AI5" s="94">
        <f t="shared" si="3"/>
        <v>-1997</v>
      </c>
      <c r="AJ5" s="95"/>
      <c r="AK5" s="96" t="s">
        <v>42</v>
      </c>
      <c r="AL5" s="97">
        <v>7</v>
      </c>
      <c r="AM5" s="98">
        <v>8</v>
      </c>
      <c r="AN5" s="98">
        <v>9</v>
      </c>
      <c r="AO5" s="97">
        <v>10</v>
      </c>
      <c r="AP5" s="98">
        <v>11</v>
      </c>
      <c r="AQ5" s="98">
        <v>12</v>
      </c>
      <c r="AR5" s="98">
        <v>13</v>
      </c>
      <c r="AS5" s="98">
        <v>14</v>
      </c>
      <c r="AT5" s="98">
        <v>15</v>
      </c>
      <c r="AU5" s="44" t="s">
        <v>24</v>
      </c>
      <c r="AV5" s="44" t="s">
        <v>25</v>
      </c>
      <c r="AW5" s="44" t="s">
        <v>43</v>
      </c>
      <c r="AX5" s="44" t="s">
        <v>44</v>
      </c>
      <c r="AY5" s="44" t="s">
        <v>45</v>
      </c>
      <c r="AZ5" s="44" t="s">
        <v>46</v>
      </c>
      <c r="BA5" s="44" t="s">
        <v>30</v>
      </c>
      <c r="BB5" s="44" t="s">
        <v>31</v>
      </c>
      <c r="BC5" s="44" t="s">
        <v>32</v>
      </c>
      <c r="BD5" s="95"/>
      <c r="BE5" s="99" t="e">
        <f>IF($C5&lt;&gt;"",IF($AB5&gt;=AL$13,IF(($AB5&gt;=AL$13)*($AB5&lt;AL$12),$AK$13,IF(($AB5&gt;=AL$12)*($AB5&lt;#REF!),$AK$12,IF(($AB5&gt;=#REF!)*($AB5&lt;AL$11),#REF!,IF(($AB5&gt;=AL$11),$AK$11,"")))),"-"),"")</f>
        <v>#REF!</v>
      </c>
      <c r="BF5" s="99" t="e">
        <f>IF($C5&lt;&gt;"",IF($AB5&gt;=AM$13,IF(($AB5&gt;=AM$13)*($AB5&lt;AM$12),$AK$13,IF(($AB5&gt;=AM$12)*($AB5&lt;#REF!),$AK$12,IF(($AB5&gt;=#REF!)*($AB5&lt;AM$11),#REF!,IF(($AB5&gt;=AM$11),$AK$11,"")))),"-"),"")</f>
        <v>#REF!</v>
      </c>
      <c r="BG5" s="99" t="e">
        <f>IF($C5&lt;&gt;"",IF($AB5&gt;=AN$13,IF(($AB5&gt;=AN$13)*($AB5&lt;AN$12),$AK$13,IF(($AB5&gt;=AN$12)*($AB5&lt;#REF!),$AK$12,IF(($AB5&gt;=#REF!)*($AB5&lt;AN$11),#REF!,IF(($AB5&gt;=AN$11),$AK$11,"")))),"-"),"")</f>
        <v>#REF!</v>
      </c>
      <c r="BH5" s="99" t="e">
        <f>IF($C5&lt;&gt;"",IF($AB5&gt;=AO$13,IF(($AB5&gt;=AO$13)*($AB5&lt;AO$12),$AK$13,IF(($AB5&gt;=AO$12)*($AB5&lt;#REF!),$AK$12,IF(($AB5&gt;=#REF!)*($AB5&lt;AO$11),#REF!,IF(($AB5&gt;=AO$11),$AK$11,"")))),"-"),"")</f>
        <v>#REF!</v>
      </c>
      <c r="BI5" s="99" t="e">
        <f>IF($C5&lt;&gt;"",IF($AB5&gt;=AP$13,IF(($AB5&gt;=AP$13)*($AB5&lt;AP$12),$AK$13,IF(($AB5&gt;=AP$12)*($AB5&lt;#REF!),$AK$12,IF(($AB5&gt;=#REF!)*($AB5&lt;AP$11),#REF!,IF(($AB5&gt;=AP$11),$AK$11,"")))),"-"),"")</f>
        <v>#REF!</v>
      </c>
      <c r="BJ5" s="99" t="e">
        <f>IF($C5&lt;&gt;"",IF($AB5&gt;=AQ$13,IF(($AB5&gt;=AQ$13)*($AB5&lt;AQ$12),$AK$13,IF(($AB5&gt;=AQ$12)*($AB5&lt;#REF!),$AK$12,IF(($AB5&gt;=#REF!)*($AB5&lt;AQ$11),#REF!,IF(($AB5&gt;=AQ$11),$AK$11,"")))),"-"),"")</f>
        <v>#REF!</v>
      </c>
      <c r="BK5" s="99" t="e">
        <f>IF($C5&lt;&gt;"",IF($AB5&gt;=AR$13,IF(($AB5&gt;=AR$13)*($AB5&lt;AR$12),$AK$13,IF(($AB5&gt;=AR$12)*($AB5&lt;#REF!),$AK$12,IF(($AB5&gt;=#REF!)*($AB5&lt;AR$11),#REF!,IF(($AB5&gt;=AR$11),$AK$11,"")))),"-"),"")</f>
        <v>#REF!</v>
      </c>
      <c r="BL5" s="99" t="e">
        <f>IF($C5&lt;&gt;"",IF($AB5&gt;=AS$13,IF(($AB5&gt;=AS$13)*($AB5&lt;AS$12),$AK$13,IF(($AB5&gt;=AS$12)*($AB5&lt;#REF!),$AK$12,IF(($AB5&gt;=#REF!)*($AB5&lt;AS$11),#REF!,IF(($AB5&gt;=AS$11),$AK$11,"")))),"-"),"")</f>
        <v>#REF!</v>
      </c>
      <c r="BM5" s="99" t="e">
        <f>IF($C5&lt;&gt;"",IF($AB5&gt;=AT$13,IF(($AB5&gt;=AT$13)*($AB5&lt;AT$12),$AK$13,IF(($AB5&gt;=AT$12)*($AB5&lt;#REF!),$AK$12,IF(($AB5&gt;=#REF!)*($AB5&lt;AT$11),#REF!,IF(($AB5&gt;=AT$11),$AK$11,"")))),"-"),"")</f>
        <v>#REF!</v>
      </c>
      <c r="BN5" s="99" t="e">
        <f>IF($C5&lt;&gt;"",IF($AB5&gt;=AU$13,IF(($AB5&gt;=AU$13)*($AB5&lt;AU$12),$AK$13,IF(($AB5&gt;=AU$12)*($AB5&lt;#REF!),$AK$12,IF(($AB5&gt;=#REF!)*($AB5&lt;AU$11),#REF!,IF(($AB5&gt;=AU$11),$AK$11,"")))),"-"),"")</f>
        <v>#REF!</v>
      </c>
      <c r="BO5" s="99" t="e">
        <f>IF($C5&lt;&gt;"",IF($AB5&gt;=AV$13,IF(($AB5&gt;=AV$13)*($AB5&lt;AV$12),$AK$13,IF(($AB5&gt;=AV$12)*($AB5&lt;#REF!),$AK$12,IF(($AB5&gt;=#REF!)*($AB5&lt;AV$11),#REF!,IF(($AB5&gt;=AV$11),$AK$11,"")))),"-"),"")</f>
        <v>#REF!</v>
      </c>
      <c r="BP5" s="99" t="e">
        <f>IF($C5&lt;&gt;"",IF($AB5&gt;=AW$13,IF(($AB5&gt;=AW$13)*($AB5&lt;AW$12),$AK$13,IF(($AB5&gt;=AW$12)*($AB5&lt;#REF!),$AK$12,IF(($AB5&gt;=#REF!)*($AB5&lt;AW$11),#REF!,IF(($AB5&gt;=AW$11),$AK$11,"")))),"-"),"")</f>
        <v>#REF!</v>
      </c>
      <c r="BQ5" s="99" t="e">
        <f>IF($C5&lt;&gt;"",IF($AB5&gt;=AX$13,IF(($AB5&gt;=AX$13)*($AB5&lt;AX$12),$AK$13,IF(($AB5&gt;=AX$12)*($AB5&lt;#REF!),$AK$12,IF(($AB5&gt;=#REF!)*($AB5&lt;AX$11),#REF!,IF(($AB5&gt;=AX$11),$AK$11,"")))),"-"),"")</f>
        <v>#REF!</v>
      </c>
      <c r="BR5" s="99" t="e">
        <f>IF($C5&lt;&gt;"",IF($AB5&gt;=AY$13,IF(($AB5&gt;=AY$13)*($AB5&lt;AY$12),$AK$13,IF(($AB5&gt;=AY$12)*($AB5&lt;#REF!),$AK$12,IF(($AB5&gt;=#REF!)*($AB5&lt;AY$11),#REF!,IF(($AB5&gt;=AY$11),$AK$11,"")))),"-"),"")</f>
        <v>#REF!</v>
      </c>
      <c r="BS5" s="99" t="e">
        <f>IF($C5&lt;&gt;"",IF($AB5&gt;=AZ$13,IF(($AB5&gt;=AZ$13)*($AB5&lt;AZ$12),$AK$13,IF(($AB5&gt;=AZ$12)*($AB5&lt;#REF!),$AK$12,IF(($AB5&gt;=#REF!)*($AB5&lt;AZ$11),#REF!,IF(($AB5&gt;=AZ$11),$AK$11,"")))),"-"),"")</f>
        <v>#REF!</v>
      </c>
      <c r="BT5" s="99" t="e">
        <f>IF($C5&lt;&gt;"",IF($AB5&gt;=BA$13,IF(($AB5&gt;=BA$13)*($AB5&lt;BA$12),$AK$13,IF(($AB5&gt;=BA$12)*($AB5&lt;#REF!),$AK$12,IF(($AB5&gt;=#REF!)*($AB5&lt;BA$11),#REF!,IF(($AB5&gt;=BA$11),$AK$11,"")))),"-"),"")</f>
        <v>#REF!</v>
      </c>
      <c r="BU5" s="99" t="e">
        <f>IF($C5&lt;&gt;"",IF($AB5&gt;=BB$13,IF(($AB5&gt;=BB$13)*($AB5&lt;BB$12),$AK$13,IF(($AB5&gt;=BB$12)*($AB5&lt;#REF!),$AK$12,IF(($AB5&gt;=#REF!)*($AB5&lt;BB$11),#REF!,IF(($AB5&gt;=BB$11),$AK$11,"")))),"-"),"")</f>
        <v>#REF!</v>
      </c>
      <c r="BV5" s="99" t="e">
        <f>IF($C5&lt;&gt;"",IF($AB5&gt;=BC$13,IF(($AB5&gt;=BC$13)*($AB5&lt;BC$12),$AK$13,IF(($AB5&gt;=BC$12)*($AB5&lt;#REF!),$AK$12,IF(($AB5&gt;=#REF!)*($AB5&lt;BC$11),#REF!,IF(($AB5&gt;=BC$11),$AK$11,"")))),"-"),"")</f>
        <v>#REF!</v>
      </c>
      <c r="BW5" s="100" t="str">
        <f t="shared" si="4"/>
        <v/>
      </c>
      <c r="BX5" s="100" t="str">
        <f t="shared" si="5"/>
        <v/>
      </c>
      <c r="BY5" s="100" t="str">
        <f t="shared" ref="BY5:BY23" si="19">IF(AI5&lt;&gt;"",IF(AND(AI5&gt;=16,AI5&lt;=45),IF(AND(AI5&gt;=16,AI5&lt;=17),BN5,IF(AND(AI5&gt;=18,AI5&lt;=19),BO5,IF(AND(AI5&gt;=20,AI5&lt;=28),BP5,IF(AND(AI5&gt;=29,AI5&lt;=37),BQ5,"")))),""),"")</f>
        <v/>
      </c>
      <c r="BZ5" s="100" t="str">
        <f t="shared" ref="BZ5:BZ23" si="20">IF(AI5&lt;&gt;"",IF(AI5&gt;=38,IF(AND(AI5&gt;=38,AI5&lt;=46),BR5,IF(AND(AI5&gt;=47,AI5&lt;=55),BS5,IF(AND(AI5&gt;=56,AI5&lt;=60),BT5,IF(AND(AI5&gt;=61,AI5&lt;=65),BU5,IF(AI5&gt;=66,BV5,""))))),""),"")</f>
        <v/>
      </c>
      <c r="CA5" s="101"/>
      <c r="CB5" s="102" t="str">
        <f t="shared" ref="CB5:CB23" si="21">IF(AI5&lt;&gt;"",IF(AI5&lt;=9,BW5,IF(AND(AI5&gt;=10,AI5&lt;=15),BX5,IF(AND(AI5&gt;=16,AI5&lt;=37),BY5,IF(AI5&gt;=38,BZ5,"")))),"")</f>
        <v/>
      </c>
    </row>
    <row r="6" spans="1:80" x14ac:dyDescent="0.25">
      <c r="A6" s="103" t="s">
        <v>72</v>
      </c>
      <c r="B6" s="75" t="s">
        <v>47</v>
      </c>
      <c r="C6" s="76">
        <v>1998</v>
      </c>
      <c r="D6" s="77"/>
      <c r="E6" s="104"/>
      <c r="F6" s="79">
        <f t="shared" si="0"/>
        <v>0</v>
      </c>
      <c r="G6" s="80"/>
      <c r="H6" s="81">
        <f t="shared" ref="H6:H20" si="22">INT(IF(G6&lt;1,0,(G6-0.945)/0.055)*10)</f>
        <v>0</v>
      </c>
      <c r="I6" s="82">
        <v>8.6</v>
      </c>
      <c r="J6" s="81">
        <f t="shared" si="6"/>
        <v>383</v>
      </c>
      <c r="K6" s="83">
        <v>45</v>
      </c>
      <c r="L6" s="81">
        <f t="shared" si="7"/>
        <v>410</v>
      </c>
      <c r="M6" s="84">
        <v>65</v>
      </c>
      <c r="N6" s="85"/>
      <c r="O6" s="81">
        <f t="shared" si="8"/>
        <v>126</v>
      </c>
      <c r="P6" s="80">
        <v>5.85</v>
      </c>
      <c r="Q6" s="81">
        <f t="shared" si="9"/>
        <v>571</v>
      </c>
      <c r="R6" s="84">
        <v>47</v>
      </c>
      <c r="S6" s="81">
        <f t="shared" si="10"/>
        <v>610</v>
      </c>
      <c r="T6" s="86">
        <v>58</v>
      </c>
      <c r="U6" s="81">
        <f t="shared" si="11"/>
        <v>490</v>
      </c>
      <c r="V6" s="87"/>
      <c r="W6" s="81">
        <f t="shared" si="1"/>
        <v>0</v>
      </c>
      <c r="X6" s="83">
        <v>280</v>
      </c>
      <c r="Y6" s="88"/>
      <c r="Z6" s="81">
        <f t="shared" si="12"/>
        <v>676</v>
      </c>
      <c r="AA6" s="89">
        <f t="shared" si="13"/>
        <v>1</v>
      </c>
      <c r="AB6" s="90">
        <f t="shared" si="2"/>
        <v>3266</v>
      </c>
      <c r="AC6" s="42"/>
      <c r="AD6" s="91">
        <f t="shared" si="14"/>
        <v>676.66666666666674</v>
      </c>
      <c r="AE6" s="92">
        <f t="shared" si="15"/>
        <v>0</v>
      </c>
      <c r="AF6" s="93" t="str">
        <f t="shared" si="16"/>
        <v/>
      </c>
      <c r="AG6" s="93">
        <f t="shared" si="17"/>
        <v>0</v>
      </c>
      <c r="AH6" s="93">
        <f t="shared" si="18"/>
        <v>0</v>
      </c>
      <c r="AI6" s="94">
        <f t="shared" si="3"/>
        <v>-1998</v>
      </c>
      <c r="AJ6" s="95"/>
      <c r="AK6" s="105" t="s">
        <v>48</v>
      </c>
      <c r="AL6" s="106">
        <v>3600</v>
      </c>
      <c r="AM6" s="106">
        <v>4300</v>
      </c>
      <c r="AN6" s="106">
        <v>5000</v>
      </c>
      <c r="AO6" s="106">
        <v>5600</v>
      </c>
      <c r="AP6" s="106">
        <v>6200</v>
      </c>
      <c r="AQ6" s="106">
        <v>6800</v>
      </c>
      <c r="AR6" s="106">
        <v>7500</v>
      </c>
      <c r="AS6" s="106">
        <v>8200</v>
      </c>
      <c r="AT6" s="106">
        <v>9000</v>
      </c>
      <c r="AU6" s="107">
        <v>9400</v>
      </c>
      <c r="AV6" s="107">
        <v>9700</v>
      </c>
      <c r="AW6" s="107">
        <v>10000</v>
      </c>
      <c r="AX6" s="107">
        <v>9000</v>
      </c>
      <c r="AY6" s="107">
        <v>7500</v>
      </c>
      <c r="AZ6" s="107">
        <v>6500</v>
      </c>
      <c r="BA6" s="107">
        <v>6000</v>
      </c>
      <c r="BB6" s="107">
        <v>5500</v>
      </c>
      <c r="BC6" s="107">
        <v>5100</v>
      </c>
      <c r="BD6" s="95"/>
      <c r="BE6" s="99" t="e">
        <f>IF($C6&lt;&gt;"",IF($AB6&gt;=AL$13,IF(($AB6&gt;=AL$13)*($AB6&lt;AL$12),$AK$13,IF(($AB6&gt;=AL$12)*($AB6&lt;#REF!),$AK$12,IF(($AB6&gt;=#REF!)*($AB6&lt;AL$11),#REF!,IF(($AB6&gt;=AL$11),$AK$11,"")))),"-"),"")</f>
        <v>#REF!</v>
      </c>
      <c r="BF6" s="99" t="e">
        <f>IF($C6&lt;&gt;"",IF($AB6&gt;=AM$13,IF(($AB6&gt;=AM$13)*($AB6&lt;AM$12),$AK$13,IF(($AB6&gt;=AM$12)*($AB6&lt;#REF!),$AK$12,IF(($AB6&gt;=#REF!)*($AB6&lt;AM$11),#REF!,IF(($AB6&gt;=AM$11),$AK$11,"")))),"-"),"")</f>
        <v>#REF!</v>
      </c>
      <c r="BG6" s="99" t="e">
        <f>IF($C6&lt;&gt;"",IF($AB6&gt;=AN$13,IF(($AB6&gt;=AN$13)*($AB6&lt;AN$12),$AK$13,IF(($AB6&gt;=AN$12)*($AB6&lt;#REF!),$AK$12,IF(($AB6&gt;=#REF!)*($AB6&lt;AN$11),#REF!,IF(($AB6&gt;=AN$11),$AK$11,"")))),"-"),"")</f>
        <v>#REF!</v>
      </c>
      <c r="BH6" s="99" t="e">
        <f>IF($C6&lt;&gt;"",IF($AB6&gt;=AO$13,IF(($AB6&gt;=AO$13)*($AB6&lt;AO$12),$AK$13,IF(($AB6&gt;=AO$12)*($AB6&lt;#REF!),$AK$12,IF(($AB6&gt;=#REF!)*($AB6&lt;AO$11),#REF!,IF(($AB6&gt;=AO$11),$AK$11,"")))),"-"),"")</f>
        <v>#REF!</v>
      </c>
      <c r="BI6" s="99" t="e">
        <f>IF($C6&lt;&gt;"",IF($AB6&gt;=AP$13,IF(($AB6&gt;=AP$13)*($AB6&lt;AP$12),$AK$13,IF(($AB6&gt;=AP$12)*($AB6&lt;#REF!),$AK$12,IF(($AB6&gt;=#REF!)*($AB6&lt;AP$11),#REF!,IF(($AB6&gt;=AP$11),$AK$11,"")))),"-"),"")</f>
        <v>#REF!</v>
      </c>
      <c r="BJ6" s="99" t="e">
        <f>IF($C6&lt;&gt;"",IF($AB6&gt;=AQ$13,IF(($AB6&gt;=AQ$13)*($AB6&lt;AQ$12),$AK$13,IF(($AB6&gt;=AQ$12)*($AB6&lt;#REF!),$AK$12,IF(($AB6&gt;=#REF!)*($AB6&lt;AQ$11),#REF!,IF(($AB6&gt;=AQ$11),$AK$11,"")))),"-"),"")</f>
        <v>#REF!</v>
      </c>
      <c r="BK6" s="99" t="e">
        <f>IF($C6&lt;&gt;"",IF($AB6&gt;=AR$13,IF(($AB6&gt;=AR$13)*($AB6&lt;AR$12),$AK$13,IF(($AB6&gt;=AR$12)*($AB6&lt;#REF!),$AK$12,IF(($AB6&gt;=#REF!)*($AB6&lt;AR$11),#REF!,IF(($AB6&gt;=AR$11),$AK$11,"")))),"-"),"")</f>
        <v>#REF!</v>
      </c>
      <c r="BL6" s="99" t="e">
        <f>IF($C6&lt;&gt;"",IF($AB6&gt;=AS$13,IF(($AB6&gt;=AS$13)*($AB6&lt;AS$12),$AK$13,IF(($AB6&gt;=AS$12)*($AB6&lt;#REF!),$AK$12,IF(($AB6&gt;=#REF!)*($AB6&lt;AS$11),#REF!,IF(($AB6&gt;=AS$11),$AK$11,"")))),"-"),"")</f>
        <v>#REF!</v>
      </c>
      <c r="BM6" s="99" t="e">
        <f>IF($C6&lt;&gt;"",IF($AB6&gt;=AT$13,IF(($AB6&gt;=AT$13)*($AB6&lt;AT$12),$AK$13,IF(($AB6&gt;=AT$12)*($AB6&lt;#REF!),$AK$12,IF(($AB6&gt;=#REF!)*($AB6&lt;AT$11),#REF!,IF(($AB6&gt;=AT$11),$AK$11,"")))),"-"),"")</f>
        <v>#REF!</v>
      </c>
      <c r="BN6" s="99" t="e">
        <f>IF($C6&lt;&gt;"",IF($AB6&gt;=AU$13,IF(($AB6&gt;=AU$13)*($AB6&lt;AU$12),$AK$13,IF(($AB6&gt;=AU$12)*($AB6&lt;#REF!),$AK$12,IF(($AB6&gt;=#REF!)*($AB6&lt;AU$11),#REF!,IF(($AB6&gt;=AU$11),$AK$11,"")))),"-"),"")</f>
        <v>#REF!</v>
      </c>
      <c r="BO6" s="99" t="e">
        <f>IF($C6&lt;&gt;"",IF($AB6&gt;=AV$13,IF(($AB6&gt;=AV$13)*($AB6&lt;AV$12),$AK$13,IF(($AB6&gt;=AV$12)*($AB6&lt;#REF!),$AK$12,IF(($AB6&gt;=#REF!)*($AB6&lt;AV$11),#REF!,IF(($AB6&gt;=AV$11),$AK$11,"")))),"-"),"")</f>
        <v>#REF!</v>
      </c>
      <c r="BP6" s="99" t="e">
        <f>IF($C6&lt;&gt;"",IF($AB6&gt;=AW$13,IF(($AB6&gt;=AW$13)*($AB6&lt;AW$12),$AK$13,IF(($AB6&gt;=AW$12)*($AB6&lt;#REF!),$AK$12,IF(($AB6&gt;=#REF!)*($AB6&lt;AW$11),#REF!,IF(($AB6&gt;=AW$11),$AK$11,"")))),"-"),"")</f>
        <v>#REF!</v>
      </c>
      <c r="BQ6" s="99" t="e">
        <f>IF($C6&lt;&gt;"",IF($AB6&gt;=AX$13,IF(($AB6&gt;=AX$13)*($AB6&lt;AX$12),$AK$13,IF(($AB6&gt;=AX$12)*($AB6&lt;#REF!),$AK$12,IF(($AB6&gt;=#REF!)*($AB6&lt;AX$11),#REF!,IF(($AB6&gt;=AX$11),$AK$11,"")))),"-"),"")</f>
        <v>#REF!</v>
      </c>
      <c r="BR6" s="99" t="e">
        <f>IF($C6&lt;&gt;"",IF($AB6&gt;=AY$13,IF(($AB6&gt;=AY$13)*($AB6&lt;AY$12),$AK$13,IF(($AB6&gt;=AY$12)*($AB6&lt;#REF!),$AK$12,IF(($AB6&gt;=#REF!)*($AB6&lt;AY$11),#REF!,IF(($AB6&gt;=AY$11),$AK$11,"")))),"-"),"")</f>
        <v>#REF!</v>
      </c>
      <c r="BS6" s="99" t="e">
        <f>IF($C6&lt;&gt;"",IF($AB6&gt;=AZ$13,IF(($AB6&gt;=AZ$13)*($AB6&lt;AZ$12),$AK$13,IF(($AB6&gt;=AZ$12)*($AB6&lt;#REF!),$AK$12,IF(($AB6&gt;=#REF!)*($AB6&lt;AZ$11),#REF!,IF(($AB6&gt;=AZ$11),$AK$11,"")))),"-"),"")</f>
        <v>#REF!</v>
      </c>
      <c r="BT6" s="99" t="e">
        <f>IF($C6&lt;&gt;"",IF($AB6&gt;=BA$13,IF(($AB6&gt;=BA$13)*($AB6&lt;BA$12),$AK$13,IF(($AB6&gt;=BA$12)*($AB6&lt;#REF!),$AK$12,IF(($AB6&gt;=#REF!)*($AB6&lt;BA$11),#REF!,IF(($AB6&gt;=BA$11),$AK$11,"")))),"-"),"")</f>
        <v>#REF!</v>
      </c>
      <c r="BU6" s="99" t="e">
        <f>IF($C6&lt;&gt;"",IF($AB6&gt;=BB$13,IF(($AB6&gt;=BB$13)*($AB6&lt;BB$12),$AK$13,IF(($AB6&gt;=BB$12)*($AB6&lt;#REF!),$AK$12,IF(($AB6&gt;=#REF!)*($AB6&lt;BB$11),#REF!,IF(($AB6&gt;=BB$11),$AK$11,"")))),"-"),"")</f>
        <v>#REF!</v>
      </c>
      <c r="BV6" s="99" t="e">
        <f>IF($C6&lt;&gt;"",IF($AB6&gt;=BC$13,IF(($AB6&gt;=BC$13)*($AB6&lt;BC$12),$AK$13,IF(($AB6&gt;=BC$12)*($AB6&lt;#REF!),$AK$12,IF(($AB6&gt;=#REF!)*($AB6&lt;BC$11),#REF!,IF(($AB6&gt;=BC$11),$AK$11,"")))),"-"),"")</f>
        <v>#REF!</v>
      </c>
      <c r="BW6" s="100" t="str">
        <f t="shared" si="4"/>
        <v/>
      </c>
      <c r="BX6" s="100" t="str">
        <f t="shared" si="5"/>
        <v/>
      </c>
      <c r="BY6" s="100" t="str">
        <f t="shared" si="19"/>
        <v/>
      </c>
      <c r="BZ6" s="100" t="str">
        <f t="shared" si="20"/>
        <v/>
      </c>
      <c r="CA6" s="101"/>
      <c r="CB6" s="102" t="str">
        <f t="shared" si="21"/>
        <v/>
      </c>
    </row>
    <row r="7" spans="1:80" x14ac:dyDescent="0.25">
      <c r="A7" s="103" t="s">
        <v>73</v>
      </c>
      <c r="B7" s="75" t="s">
        <v>49</v>
      </c>
      <c r="C7" s="76">
        <v>1997</v>
      </c>
      <c r="D7" s="77"/>
      <c r="E7" s="108"/>
      <c r="F7" s="79">
        <f t="shared" si="0"/>
        <v>0</v>
      </c>
      <c r="G7" s="80"/>
      <c r="H7" s="81">
        <f t="shared" si="22"/>
        <v>0</v>
      </c>
      <c r="I7" s="82"/>
      <c r="J7" s="81">
        <f t="shared" si="6"/>
        <v>0</v>
      </c>
      <c r="K7" s="83">
        <v>35</v>
      </c>
      <c r="L7" s="81">
        <f t="shared" si="7"/>
        <v>310</v>
      </c>
      <c r="M7" s="84"/>
      <c r="N7" s="85"/>
      <c r="O7" s="81">
        <f t="shared" si="8"/>
        <v>0</v>
      </c>
      <c r="P7" s="80">
        <v>5.2</v>
      </c>
      <c r="Q7" s="81">
        <f t="shared" si="9"/>
        <v>471</v>
      </c>
      <c r="R7" s="84">
        <v>46</v>
      </c>
      <c r="S7" s="81">
        <f t="shared" si="10"/>
        <v>595</v>
      </c>
      <c r="T7" s="86">
        <v>66</v>
      </c>
      <c r="U7" s="81">
        <f t="shared" si="11"/>
        <v>570</v>
      </c>
      <c r="V7" s="87"/>
      <c r="W7" s="81">
        <f t="shared" si="1"/>
        <v>0</v>
      </c>
      <c r="X7" s="83">
        <v>260</v>
      </c>
      <c r="Y7" s="88"/>
      <c r="Z7" s="81">
        <f t="shared" si="12"/>
        <v>593</v>
      </c>
      <c r="AA7" s="89">
        <f t="shared" si="13"/>
        <v>1</v>
      </c>
      <c r="AB7" s="90">
        <f t="shared" si="2"/>
        <v>2539</v>
      </c>
      <c r="AC7" s="42"/>
      <c r="AD7" s="91">
        <f t="shared" si="14"/>
        <v>593.33333333333337</v>
      </c>
      <c r="AE7" s="92">
        <f t="shared" si="15"/>
        <v>0</v>
      </c>
      <c r="AF7" s="93" t="str">
        <f t="shared" si="16"/>
        <v/>
      </c>
      <c r="AG7" s="93">
        <f t="shared" si="17"/>
        <v>0</v>
      </c>
      <c r="AH7" s="93">
        <f t="shared" si="18"/>
        <v>0</v>
      </c>
      <c r="AI7" s="94">
        <f t="shared" si="3"/>
        <v>-1997</v>
      </c>
      <c r="AJ7" s="95"/>
      <c r="AK7" s="105" t="s">
        <v>50</v>
      </c>
      <c r="AL7" s="106">
        <v>2900</v>
      </c>
      <c r="AM7" s="106">
        <v>3600</v>
      </c>
      <c r="AN7" s="106">
        <v>4300</v>
      </c>
      <c r="AO7" s="106">
        <v>4900</v>
      </c>
      <c r="AP7" s="106">
        <v>5500</v>
      </c>
      <c r="AQ7" s="106">
        <v>6100</v>
      </c>
      <c r="AR7" s="106">
        <v>6800</v>
      </c>
      <c r="AS7" s="106">
        <v>7500</v>
      </c>
      <c r="AT7" s="106">
        <v>8300</v>
      </c>
      <c r="AU7" s="107">
        <v>8700</v>
      </c>
      <c r="AV7" s="107">
        <v>9000</v>
      </c>
      <c r="AW7" s="107">
        <v>9300</v>
      </c>
      <c r="AX7" s="107">
        <v>8300</v>
      </c>
      <c r="AY7" s="107">
        <v>6800</v>
      </c>
      <c r="AZ7" s="107">
        <v>5800</v>
      </c>
      <c r="BA7" s="107">
        <v>5300</v>
      </c>
      <c r="BB7" s="107">
        <v>4800</v>
      </c>
      <c r="BC7" s="107">
        <v>4400</v>
      </c>
      <c r="BD7" s="95"/>
      <c r="BE7" s="99" t="e">
        <f>IF($C7&lt;&gt;"",IF($AB7&gt;=AL$13,IF(($AB7&gt;=AL$13)*($AB7&lt;AL$12),$AK$13,IF(($AB7&gt;=AL$12)*($AB7&lt;#REF!),$AK$12,IF(($AB7&gt;=#REF!)*($AB7&lt;AL$11),#REF!,IF(($AB7&gt;=AL$11),$AK$11,"")))),"-"),"")</f>
        <v>#REF!</v>
      </c>
      <c r="BF7" s="99" t="e">
        <f>IF($C7&lt;&gt;"",IF($AB7&gt;=AM$13,IF(($AB7&gt;=AM$13)*($AB7&lt;AM$12),$AK$13,IF(($AB7&gt;=AM$12)*($AB7&lt;#REF!),$AK$12,IF(($AB7&gt;=#REF!)*($AB7&lt;AM$11),#REF!,IF(($AB7&gt;=AM$11),$AK$11,"")))),"-"),"")</f>
        <v>#REF!</v>
      </c>
      <c r="BG7" s="99" t="e">
        <f>IF($C7&lt;&gt;"",IF($AB7&gt;=AN$13,IF(($AB7&gt;=AN$13)*($AB7&lt;AN$12),$AK$13,IF(($AB7&gt;=AN$12)*($AB7&lt;#REF!),$AK$12,IF(($AB7&gt;=#REF!)*($AB7&lt;AN$11),#REF!,IF(($AB7&gt;=AN$11),$AK$11,"")))),"-"),"")</f>
        <v>#REF!</v>
      </c>
      <c r="BH7" s="99" t="e">
        <f>IF($C7&lt;&gt;"",IF($AB7&gt;=AO$13,IF(($AB7&gt;=AO$13)*($AB7&lt;AO$12),$AK$13,IF(($AB7&gt;=AO$12)*($AB7&lt;#REF!),$AK$12,IF(($AB7&gt;=#REF!)*($AB7&lt;AO$11),#REF!,IF(($AB7&gt;=AO$11),$AK$11,"")))),"-"),"")</f>
        <v>#REF!</v>
      </c>
      <c r="BI7" s="99" t="e">
        <f>IF($C7&lt;&gt;"",IF($AB7&gt;=AP$13,IF(($AB7&gt;=AP$13)*($AB7&lt;AP$12),$AK$13,IF(($AB7&gt;=AP$12)*($AB7&lt;#REF!),$AK$12,IF(($AB7&gt;=#REF!)*($AB7&lt;AP$11),#REF!,IF(($AB7&gt;=AP$11),$AK$11,"")))),"-"),"")</f>
        <v>#REF!</v>
      </c>
      <c r="BJ7" s="99" t="e">
        <f>IF($C7&lt;&gt;"",IF($AB7&gt;=AQ$13,IF(($AB7&gt;=AQ$13)*($AB7&lt;AQ$12),$AK$13,IF(($AB7&gt;=AQ$12)*($AB7&lt;#REF!),$AK$12,IF(($AB7&gt;=#REF!)*($AB7&lt;AQ$11),#REF!,IF(($AB7&gt;=AQ$11),$AK$11,"")))),"-"),"")</f>
        <v>#REF!</v>
      </c>
      <c r="BK7" s="99" t="e">
        <f>IF($C7&lt;&gt;"",IF($AB7&gt;=AR$13,IF(($AB7&gt;=AR$13)*($AB7&lt;AR$12),$AK$13,IF(($AB7&gt;=AR$12)*($AB7&lt;#REF!),$AK$12,IF(($AB7&gt;=#REF!)*($AB7&lt;AR$11),#REF!,IF(($AB7&gt;=AR$11),$AK$11,"")))),"-"),"")</f>
        <v>#REF!</v>
      </c>
      <c r="BL7" s="99" t="e">
        <f>IF($C7&lt;&gt;"",IF($AB7&gt;=AS$13,IF(($AB7&gt;=AS$13)*($AB7&lt;AS$12),$AK$13,IF(($AB7&gt;=AS$12)*($AB7&lt;#REF!),$AK$12,IF(($AB7&gt;=#REF!)*($AB7&lt;AS$11),#REF!,IF(($AB7&gt;=AS$11),$AK$11,"")))),"-"),"")</f>
        <v>#REF!</v>
      </c>
      <c r="BM7" s="99" t="e">
        <f>IF($C7&lt;&gt;"",IF($AB7&gt;=AT$13,IF(($AB7&gt;=AT$13)*($AB7&lt;AT$12),$AK$13,IF(($AB7&gt;=AT$12)*($AB7&lt;#REF!),$AK$12,IF(($AB7&gt;=#REF!)*($AB7&lt;AT$11),#REF!,IF(($AB7&gt;=AT$11),$AK$11,"")))),"-"),"")</f>
        <v>#REF!</v>
      </c>
      <c r="BN7" s="99" t="e">
        <f>IF($C7&lt;&gt;"",IF($AB7&gt;=AU$13,IF(($AB7&gt;=AU$13)*($AB7&lt;AU$12),$AK$13,IF(($AB7&gt;=AU$12)*($AB7&lt;#REF!),$AK$12,IF(($AB7&gt;=#REF!)*($AB7&lt;AU$11),#REF!,IF(($AB7&gt;=AU$11),$AK$11,"")))),"-"),"")</f>
        <v>#REF!</v>
      </c>
      <c r="BO7" s="99" t="e">
        <f>IF($C7&lt;&gt;"",IF($AB7&gt;=AV$13,IF(($AB7&gt;=AV$13)*($AB7&lt;AV$12),$AK$13,IF(($AB7&gt;=AV$12)*($AB7&lt;#REF!),$AK$12,IF(($AB7&gt;=#REF!)*($AB7&lt;AV$11),#REF!,IF(($AB7&gt;=AV$11),$AK$11,"")))),"-"),"")</f>
        <v>#REF!</v>
      </c>
      <c r="BP7" s="99" t="e">
        <f>IF($C7&lt;&gt;"",IF($AB7&gt;=AW$13,IF(($AB7&gt;=AW$13)*($AB7&lt;AW$12),$AK$13,IF(($AB7&gt;=AW$12)*($AB7&lt;#REF!),$AK$12,IF(($AB7&gt;=#REF!)*($AB7&lt;AW$11),#REF!,IF(($AB7&gt;=AW$11),$AK$11,"")))),"-"),"")</f>
        <v>#REF!</v>
      </c>
      <c r="BQ7" s="99" t="e">
        <f>IF($C7&lt;&gt;"",IF($AB7&gt;=AX$13,IF(($AB7&gt;=AX$13)*($AB7&lt;AX$12),$AK$13,IF(($AB7&gt;=AX$12)*($AB7&lt;#REF!),$AK$12,IF(($AB7&gt;=#REF!)*($AB7&lt;AX$11),#REF!,IF(($AB7&gt;=AX$11),$AK$11,"")))),"-"),"")</f>
        <v>#REF!</v>
      </c>
      <c r="BR7" s="99" t="e">
        <f>IF($C7&lt;&gt;"",IF($AB7&gt;=AY$13,IF(($AB7&gt;=AY$13)*($AB7&lt;AY$12),$AK$13,IF(($AB7&gt;=AY$12)*($AB7&lt;#REF!),$AK$12,IF(($AB7&gt;=#REF!)*($AB7&lt;AY$11),#REF!,IF(($AB7&gt;=AY$11),$AK$11,"")))),"-"),"")</f>
        <v>#REF!</v>
      </c>
      <c r="BS7" s="99" t="e">
        <f>IF($C7&lt;&gt;"",IF($AB7&gt;=AZ$13,IF(($AB7&gt;=AZ$13)*($AB7&lt;AZ$12),$AK$13,IF(($AB7&gt;=AZ$12)*($AB7&lt;#REF!),$AK$12,IF(($AB7&gt;=#REF!)*($AB7&lt;AZ$11),#REF!,IF(($AB7&gt;=AZ$11),$AK$11,"")))),"-"),"")</f>
        <v>#REF!</v>
      </c>
      <c r="BT7" s="99" t="e">
        <f>IF($C7&lt;&gt;"",IF($AB7&gt;=BA$13,IF(($AB7&gt;=BA$13)*($AB7&lt;BA$12),$AK$13,IF(($AB7&gt;=BA$12)*($AB7&lt;#REF!),$AK$12,IF(($AB7&gt;=#REF!)*($AB7&lt;BA$11),#REF!,IF(($AB7&gt;=BA$11),$AK$11,"")))),"-"),"")</f>
        <v>#REF!</v>
      </c>
      <c r="BU7" s="99" t="e">
        <f>IF($C7&lt;&gt;"",IF($AB7&gt;=BB$13,IF(($AB7&gt;=BB$13)*($AB7&lt;BB$12),$AK$13,IF(($AB7&gt;=BB$12)*($AB7&lt;#REF!),$AK$12,IF(($AB7&gt;=#REF!)*($AB7&lt;BB$11),#REF!,IF(($AB7&gt;=BB$11),$AK$11,"")))),"-"),"")</f>
        <v>#REF!</v>
      </c>
      <c r="BV7" s="99" t="e">
        <f>IF($C7&lt;&gt;"",IF($AB7&gt;=BC$13,IF(($AB7&gt;=BC$13)*($AB7&lt;BC$12),$AK$13,IF(($AB7&gt;=BC$12)*($AB7&lt;#REF!),$AK$12,IF(($AB7&gt;=#REF!)*($AB7&lt;BC$11),#REF!,IF(($AB7&gt;=BC$11),$AK$11,"")))),"-"),"")</f>
        <v>#REF!</v>
      </c>
      <c r="BW7" s="100" t="str">
        <f t="shared" si="4"/>
        <v/>
      </c>
      <c r="BX7" s="100" t="str">
        <f t="shared" si="5"/>
        <v/>
      </c>
      <c r="BY7" s="100" t="str">
        <f t="shared" si="19"/>
        <v/>
      </c>
      <c r="BZ7" s="100" t="str">
        <f t="shared" si="20"/>
        <v/>
      </c>
      <c r="CA7" s="101"/>
      <c r="CB7" s="102" t="str">
        <f t="shared" si="21"/>
        <v/>
      </c>
    </row>
    <row r="8" spans="1:80" x14ac:dyDescent="0.25">
      <c r="A8" s="103" t="s">
        <v>74</v>
      </c>
      <c r="B8" s="75" t="s">
        <v>51</v>
      </c>
      <c r="C8" s="76">
        <v>1997</v>
      </c>
      <c r="D8" s="77"/>
      <c r="E8" s="108"/>
      <c r="F8" s="79">
        <f t="shared" si="0"/>
        <v>0</v>
      </c>
      <c r="G8" s="80"/>
      <c r="H8" s="81">
        <f t="shared" si="22"/>
        <v>0</v>
      </c>
      <c r="I8" s="82">
        <v>5.6</v>
      </c>
      <c r="J8" s="81">
        <f t="shared" si="6"/>
        <v>183</v>
      </c>
      <c r="K8" s="83">
        <v>11</v>
      </c>
      <c r="L8" s="81">
        <f t="shared" si="7"/>
        <v>70</v>
      </c>
      <c r="M8" s="84">
        <v>0</v>
      </c>
      <c r="N8" s="85"/>
      <c r="O8" s="81">
        <f t="shared" si="8"/>
        <v>0</v>
      </c>
      <c r="P8" s="80">
        <v>4.9000000000000004</v>
      </c>
      <c r="Q8" s="81">
        <f t="shared" si="9"/>
        <v>425</v>
      </c>
      <c r="R8" s="84">
        <v>0</v>
      </c>
      <c r="S8" s="81">
        <f t="shared" si="10"/>
        <v>0</v>
      </c>
      <c r="T8" s="86">
        <v>23</v>
      </c>
      <c r="U8" s="81">
        <f t="shared" si="11"/>
        <v>140</v>
      </c>
      <c r="V8" s="87"/>
      <c r="W8" s="81">
        <f t="shared" si="1"/>
        <v>0</v>
      </c>
      <c r="X8" s="83">
        <v>140</v>
      </c>
      <c r="Y8" s="88"/>
      <c r="Z8" s="81">
        <f t="shared" si="12"/>
        <v>93</v>
      </c>
      <c r="AA8" s="89">
        <f t="shared" si="13"/>
        <v>1</v>
      </c>
      <c r="AB8" s="90">
        <f t="shared" si="2"/>
        <v>911</v>
      </c>
      <c r="AC8" s="42"/>
      <c r="AD8" s="91">
        <f t="shared" si="14"/>
        <v>93.333333333333357</v>
      </c>
      <c r="AE8" s="92">
        <f t="shared" si="15"/>
        <v>0</v>
      </c>
      <c r="AF8" s="93" t="str">
        <f t="shared" si="16"/>
        <v/>
      </c>
      <c r="AG8" s="93">
        <f t="shared" si="17"/>
        <v>0</v>
      </c>
      <c r="AH8" s="93">
        <f t="shared" si="18"/>
        <v>0</v>
      </c>
      <c r="AI8" s="94">
        <f t="shared" si="3"/>
        <v>-1997</v>
      </c>
      <c r="AJ8" s="95"/>
      <c r="AK8" s="105" t="s">
        <v>52</v>
      </c>
      <c r="AL8" s="106">
        <v>2100</v>
      </c>
      <c r="AM8" s="106">
        <v>2800</v>
      </c>
      <c r="AN8" s="106">
        <v>3500</v>
      </c>
      <c r="AO8" s="106">
        <v>4100</v>
      </c>
      <c r="AP8" s="106">
        <v>4700</v>
      </c>
      <c r="AQ8" s="106">
        <v>5300</v>
      </c>
      <c r="AR8" s="106">
        <v>6000</v>
      </c>
      <c r="AS8" s="106">
        <v>6700</v>
      </c>
      <c r="AT8" s="106">
        <v>7500</v>
      </c>
      <c r="AU8" s="107">
        <v>7900</v>
      </c>
      <c r="AV8" s="107">
        <v>8200</v>
      </c>
      <c r="AW8" s="107">
        <v>8500</v>
      </c>
      <c r="AX8" s="107">
        <v>7500</v>
      </c>
      <c r="AY8" s="107">
        <v>6000</v>
      </c>
      <c r="AZ8" s="107">
        <v>5000</v>
      </c>
      <c r="BA8" s="107">
        <v>4500</v>
      </c>
      <c r="BB8" s="107">
        <v>4000</v>
      </c>
      <c r="BC8" s="107">
        <v>3600</v>
      </c>
      <c r="BD8" s="95"/>
      <c r="BE8" s="99" t="e">
        <f>IF($C8&lt;&gt;"",IF($AB8&gt;=AL$13,IF(($AB8&gt;=AL$13)*($AB8&lt;AL$12),$AK$13,IF(($AB8&gt;=AL$12)*($AB8&lt;#REF!),$AK$12,IF(($AB8&gt;=#REF!)*($AB8&lt;AL$11),#REF!,IF(($AB8&gt;=AL$11),$AK$11,"")))),"-"),"")</f>
        <v>#REF!</v>
      </c>
      <c r="BF8" s="99" t="e">
        <f>IF($C8&lt;&gt;"",IF($AB8&gt;=AM$13,IF(($AB8&gt;=AM$13)*($AB8&lt;AM$12),$AK$13,IF(($AB8&gt;=AM$12)*($AB8&lt;#REF!),$AK$12,IF(($AB8&gt;=#REF!)*($AB8&lt;AM$11),#REF!,IF(($AB8&gt;=AM$11),$AK$11,"")))),"-"),"")</f>
        <v>#REF!</v>
      </c>
      <c r="BG8" s="99" t="e">
        <f>IF($C8&lt;&gt;"",IF($AB8&gt;=AN$13,IF(($AB8&gt;=AN$13)*($AB8&lt;AN$12),$AK$13,IF(($AB8&gt;=AN$12)*($AB8&lt;#REF!),$AK$12,IF(($AB8&gt;=#REF!)*($AB8&lt;AN$11),#REF!,IF(($AB8&gt;=AN$11),$AK$11,"")))),"-"),"")</f>
        <v>#REF!</v>
      </c>
      <c r="BH8" s="99" t="e">
        <f>IF($C8&lt;&gt;"",IF($AB8&gt;=AO$13,IF(($AB8&gt;=AO$13)*($AB8&lt;AO$12),$AK$13,IF(($AB8&gt;=AO$12)*($AB8&lt;#REF!),$AK$12,IF(($AB8&gt;=#REF!)*($AB8&lt;AO$11),#REF!,IF(($AB8&gt;=AO$11),$AK$11,"")))),"-"),"")</f>
        <v>#REF!</v>
      </c>
      <c r="BI8" s="99" t="e">
        <f>IF($C8&lt;&gt;"",IF($AB8&gt;=AP$13,IF(($AB8&gt;=AP$13)*($AB8&lt;AP$12),$AK$13,IF(($AB8&gt;=AP$12)*($AB8&lt;#REF!),$AK$12,IF(($AB8&gt;=#REF!)*($AB8&lt;AP$11),#REF!,IF(($AB8&gt;=AP$11),$AK$11,"")))),"-"),"")</f>
        <v>#REF!</v>
      </c>
      <c r="BJ8" s="99" t="e">
        <f>IF($C8&lt;&gt;"",IF($AB8&gt;=AQ$13,IF(($AB8&gt;=AQ$13)*($AB8&lt;AQ$12),$AK$13,IF(($AB8&gt;=AQ$12)*($AB8&lt;#REF!),$AK$12,IF(($AB8&gt;=#REF!)*($AB8&lt;AQ$11),#REF!,IF(($AB8&gt;=AQ$11),$AK$11,"")))),"-"),"")</f>
        <v>#REF!</v>
      </c>
      <c r="BK8" s="99" t="e">
        <f>IF($C8&lt;&gt;"",IF($AB8&gt;=AR$13,IF(($AB8&gt;=AR$13)*($AB8&lt;AR$12),$AK$13,IF(($AB8&gt;=AR$12)*($AB8&lt;#REF!),$AK$12,IF(($AB8&gt;=#REF!)*($AB8&lt;AR$11),#REF!,IF(($AB8&gt;=AR$11),$AK$11,"")))),"-"),"")</f>
        <v>#REF!</v>
      </c>
      <c r="BL8" s="99" t="e">
        <f>IF($C8&lt;&gt;"",IF($AB8&gt;=AS$13,IF(($AB8&gt;=AS$13)*($AB8&lt;AS$12),$AK$13,IF(($AB8&gt;=AS$12)*($AB8&lt;#REF!),$AK$12,IF(($AB8&gt;=#REF!)*($AB8&lt;AS$11),#REF!,IF(($AB8&gt;=AS$11),$AK$11,"")))),"-"),"")</f>
        <v>#REF!</v>
      </c>
      <c r="BM8" s="99" t="e">
        <f>IF($C8&lt;&gt;"",IF($AB8&gt;=AT$13,IF(($AB8&gt;=AT$13)*($AB8&lt;AT$12),$AK$13,IF(($AB8&gt;=AT$12)*($AB8&lt;#REF!),$AK$12,IF(($AB8&gt;=#REF!)*($AB8&lt;AT$11),#REF!,IF(($AB8&gt;=AT$11),$AK$11,"")))),"-"),"")</f>
        <v>#REF!</v>
      </c>
      <c r="BN8" s="99" t="e">
        <f>IF($C8&lt;&gt;"",IF($AB8&gt;=AU$13,IF(($AB8&gt;=AU$13)*($AB8&lt;AU$12),$AK$13,IF(($AB8&gt;=AU$12)*($AB8&lt;#REF!),$AK$12,IF(($AB8&gt;=#REF!)*($AB8&lt;AU$11),#REF!,IF(($AB8&gt;=AU$11),$AK$11,"")))),"-"),"")</f>
        <v>#REF!</v>
      </c>
      <c r="BO8" s="99" t="e">
        <f>IF($C8&lt;&gt;"",IF($AB8&gt;=AV$13,IF(($AB8&gt;=AV$13)*($AB8&lt;AV$12),$AK$13,IF(($AB8&gt;=AV$12)*($AB8&lt;#REF!),$AK$12,IF(($AB8&gt;=#REF!)*($AB8&lt;AV$11),#REF!,IF(($AB8&gt;=AV$11),$AK$11,"")))),"-"),"")</f>
        <v>#REF!</v>
      </c>
      <c r="BP8" s="99" t="e">
        <f>IF($C8&lt;&gt;"",IF($AB8&gt;=AW$13,IF(($AB8&gt;=AW$13)*($AB8&lt;AW$12),$AK$13,IF(($AB8&gt;=AW$12)*($AB8&lt;#REF!),$AK$12,IF(($AB8&gt;=#REF!)*($AB8&lt;AW$11),#REF!,IF(($AB8&gt;=AW$11),$AK$11,"")))),"-"),"")</f>
        <v>#REF!</v>
      </c>
      <c r="BQ8" s="99" t="e">
        <f>IF($C8&lt;&gt;"",IF($AB8&gt;=AX$13,IF(($AB8&gt;=AX$13)*($AB8&lt;AX$12),$AK$13,IF(($AB8&gt;=AX$12)*($AB8&lt;#REF!),$AK$12,IF(($AB8&gt;=#REF!)*($AB8&lt;AX$11),#REF!,IF(($AB8&gt;=AX$11),$AK$11,"")))),"-"),"")</f>
        <v>#REF!</v>
      </c>
      <c r="BR8" s="99" t="e">
        <f>IF($C8&lt;&gt;"",IF($AB8&gt;=AY$13,IF(($AB8&gt;=AY$13)*($AB8&lt;AY$12),$AK$13,IF(($AB8&gt;=AY$12)*($AB8&lt;#REF!),$AK$12,IF(($AB8&gt;=#REF!)*($AB8&lt;AY$11),#REF!,IF(($AB8&gt;=AY$11),$AK$11,"")))),"-"),"")</f>
        <v>#REF!</v>
      </c>
      <c r="BS8" s="99" t="e">
        <f>IF($C8&lt;&gt;"",IF($AB8&gt;=AZ$13,IF(($AB8&gt;=AZ$13)*($AB8&lt;AZ$12),$AK$13,IF(($AB8&gt;=AZ$12)*($AB8&lt;#REF!),$AK$12,IF(($AB8&gt;=#REF!)*($AB8&lt;AZ$11),#REF!,IF(($AB8&gt;=AZ$11),$AK$11,"")))),"-"),"")</f>
        <v>#REF!</v>
      </c>
      <c r="BT8" s="99" t="e">
        <f>IF($C8&lt;&gt;"",IF($AB8&gt;=BA$13,IF(($AB8&gt;=BA$13)*($AB8&lt;BA$12),$AK$13,IF(($AB8&gt;=BA$12)*($AB8&lt;#REF!),$AK$12,IF(($AB8&gt;=#REF!)*($AB8&lt;BA$11),#REF!,IF(($AB8&gt;=BA$11),$AK$11,"")))),"-"),"")</f>
        <v>#REF!</v>
      </c>
      <c r="BU8" s="99" t="e">
        <f>IF($C8&lt;&gt;"",IF($AB8&gt;=BB$13,IF(($AB8&gt;=BB$13)*($AB8&lt;BB$12),$AK$13,IF(($AB8&gt;=BB$12)*($AB8&lt;#REF!),$AK$12,IF(($AB8&gt;=#REF!)*($AB8&lt;BB$11),#REF!,IF(($AB8&gt;=BB$11),$AK$11,"")))),"-"),"")</f>
        <v>#REF!</v>
      </c>
      <c r="BV8" s="99" t="e">
        <f>IF($C8&lt;&gt;"",IF($AB8&gt;=BC$13,IF(($AB8&gt;=BC$13)*($AB8&lt;BC$12),$AK$13,IF(($AB8&gt;=BC$12)*($AB8&lt;#REF!),$AK$12,IF(($AB8&gt;=#REF!)*($AB8&lt;BC$11),#REF!,IF(($AB8&gt;=BC$11),$AK$11,"")))),"-"),"")</f>
        <v>#REF!</v>
      </c>
      <c r="BW8" s="100" t="str">
        <f t="shared" si="4"/>
        <v/>
      </c>
      <c r="BX8" s="100" t="str">
        <f t="shared" si="5"/>
        <v/>
      </c>
      <c r="BY8" s="100" t="str">
        <f t="shared" si="19"/>
        <v/>
      </c>
      <c r="BZ8" s="100" t="str">
        <f t="shared" si="20"/>
        <v/>
      </c>
      <c r="CA8" s="101"/>
      <c r="CB8" s="102" t="str">
        <f t="shared" si="21"/>
        <v/>
      </c>
    </row>
    <row r="9" spans="1:80" x14ac:dyDescent="0.25">
      <c r="A9" s="103" t="s">
        <v>75</v>
      </c>
      <c r="B9" s="75" t="s">
        <v>53</v>
      </c>
      <c r="C9" s="76">
        <v>1997</v>
      </c>
      <c r="D9" s="77"/>
      <c r="E9" s="108"/>
      <c r="F9" s="79">
        <f t="shared" si="0"/>
        <v>0</v>
      </c>
      <c r="G9" s="80"/>
      <c r="H9" s="81">
        <f t="shared" si="22"/>
        <v>0</v>
      </c>
      <c r="I9" s="82">
        <v>13.5</v>
      </c>
      <c r="J9" s="81">
        <f t="shared" si="6"/>
        <v>710</v>
      </c>
      <c r="K9" s="83">
        <v>28</v>
      </c>
      <c r="L9" s="81">
        <f t="shared" si="7"/>
        <v>240</v>
      </c>
      <c r="M9" s="84"/>
      <c r="N9" s="85"/>
      <c r="O9" s="81">
        <f t="shared" si="8"/>
        <v>0</v>
      </c>
      <c r="P9" s="80"/>
      <c r="Q9" s="81">
        <f t="shared" si="9"/>
        <v>0</v>
      </c>
      <c r="R9" s="84">
        <v>53</v>
      </c>
      <c r="S9" s="81">
        <f t="shared" si="10"/>
        <v>695</v>
      </c>
      <c r="T9" s="86">
        <v>45</v>
      </c>
      <c r="U9" s="81">
        <f t="shared" si="11"/>
        <v>360</v>
      </c>
      <c r="V9" s="87"/>
      <c r="W9" s="81">
        <f t="shared" si="1"/>
        <v>0</v>
      </c>
      <c r="X9" s="83">
        <v>220</v>
      </c>
      <c r="Y9" s="88"/>
      <c r="Z9" s="81">
        <f t="shared" si="12"/>
        <v>426</v>
      </c>
      <c r="AA9" s="89">
        <f t="shared" si="13"/>
        <v>1</v>
      </c>
      <c r="AB9" s="90">
        <f t="shared" si="2"/>
        <v>2431</v>
      </c>
      <c r="AC9" s="42"/>
      <c r="AD9" s="91">
        <f t="shared" si="14"/>
        <v>426.66666666666674</v>
      </c>
      <c r="AE9" s="92">
        <f t="shared" si="15"/>
        <v>0</v>
      </c>
      <c r="AF9" s="93" t="str">
        <f t="shared" si="16"/>
        <v/>
      </c>
      <c r="AG9" s="93">
        <f t="shared" si="17"/>
        <v>0</v>
      </c>
      <c r="AH9" s="93">
        <f t="shared" si="18"/>
        <v>0</v>
      </c>
      <c r="AI9" s="94">
        <f t="shared" si="3"/>
        <v>-1997</v>
      </c>
      <c r="AJ9" s="95"/>
      <c r="AK9" s="105" t="s">
        <v>54</v>
      </c>
      <c r="AL9" s="106">
        <v>1100</v>
      </c>
      <c r="AM9" s="106">
        <v>1800</v>
      </c>
      <c r="AN9" s="106">
        <v>2500</v>
      </c>
      <c r="AO9" s="106">
        <v>3100</v>
      </c>
      <c r="AP9" s="106">
        <v>3700</v>
      </c>
      <c r="AQ9" s="106">
        <v>4300</v>
      </c>
      <c r="AR9" s="106">
        <v>5000</v>
      </c>
      <c r="AS9" s="106">
        <v>5700</v>
      </c>
      <c r="AT9" s="106">
        <v>6500</v>
      </c>
      <c r="AU9" s="107">
        <v>6900</v>
      </c>
      <c r="AV9" s="107">
        <v>7200</v>
      </c>
      <c r="AW9" s="107">
        <v>7500</v>
      </c>
      <c r="AX9" s="107">
        <v>6500</v>
      </c>
      <c r="AY9" s="107">
        <v>5000</v>
      </c>
      <c r="AZ9" s="107">
        <v>4000</v>
      </c>
      <c r="BA9" s="107">
        <v>3500</v>
      </c>
      <c r="BB9" s="107">
        <v>3000</v>
      </c>
      <c r="BC9" s="107">
        <v>2600</v>
      </c>
      <c r="BD9" s="95"/>
      <c r="BE9" s="99" t="e">
        <f>IF($C9&lt;&gt;"",IF($AB9&gt;=AL$13,IF(($AB9&gt;=AL$13)*($AB9&lt;AL$12),$AK$13,IF(($AB9&gt;=AL$12)*($AB9&lt;#REF!),$AK$12,IF(($AB9&gt;=#REF!)*($AB9&lt;AL$11),#REF!,IF(($AB9&gt;=AL$11),$AK$11,"")))),"-"),"")</f>
        <v>#REF!</v>
      </c>
      <c r="BF9" s="99" t="e">
        <f>IF($C9&lt;&gt;"",IF($AB9&gt;=AM$13,IF(($AB9&gt;=AM$13)*($AB9&lt;AM$12),$AK$13,IF(($AB9&gt;=AM$12)*($AB9&lt;#REF!),$AK$12,IF(($AB9&gt;=#REF!)*($AB9&lt;AM$11),#REF!,IF(($AB9&gt;=AM$11),$AK$11,"")))),"-"),"")</f>
        <v>#REF!</v>
      </c>
      <c r="BG9" s="99" t="e">
        <f>IF($C9&lt;&gt;"",IF($AB9&gt;=AN$13,IF(($AB9&gt;=AN$13)*($AB9&lt;AN$12),$AK$13,IF(($AB9&gt;=AN$12)*($AB9&lt;#REF!),$AK$12,IF(($AB9&gt;=#REF!)*($AB9&lt;AN$11),#REF!,IF(($AB9&gt;=AN$11),$AK$11,"")))),"-"),"")</f>
        <v>#REF!</v>
      </c>
      <c r="BH9" s="99" t="e">
        <f>IF($C9&lt;&gt;"",IF($AB9&gt;=AO$13,IF(($AB9&gt;=AO$13)*($AB9&lt;AO$12),$AK$13,IF(($AB9&gt;=AO$12)*($AB9&lt;#REF!),$AK$12,IF(($AB9&gt;=#REF!)*($AB9&lt;AO$11),#REF!,IF(($AB9&gt;=AO$11),$AK$11,"")))),"-"),"")</f>
        <v>#REF!</v>
      </c>
      <c r="BI9" s="99" t="e">
        <f>IF($C9&lt;&gt;"",IF($AB9&gt;=AP$13,IF(($AB9&gt;=AP$13)*($AB9&lt;AP$12),$AK$13,IF(($AB9&gt;=AP$12)*($AB9&lt;#REF!),$AK$12,IF(($AB9&gt;=#REF!)*($AB9&lt;AP$11),#REF!,IF(($AB9&gt;=AP$11),$AK$11,"")))),"-"),"")</f>
        <v>#REF!</v>
      </c>
      <c r="BJ9" s="99" t="e">
        <f>IF($C9&lt;&gt;"",IF($AB9&gt;=AQ$13,IF(($AB9&gt;=AQ$13)*($AB9&lt;AQ$12),$AK$13,IF(($AB9&gt;=AQ$12)*($AB9&lt;#REF!),$AK$12,IF(($AB9&gt;=#REF!)*($AB9&lt;AQ$11),#REF!,IF(($AB9&gt;=AQ$11),$AK$11,"")))),"-"),"")</f>
        <v>#REF!</v>
      </c>
      <c r="BK9" s="99" t="e">
        <f>IF($C9&lt;&gt;"",IF($AB9&gt;=AR$13,IF(($AB9&gt;=AR$13)*($AB9&lt;AR$12),$AK$13,IF(($AB9&gt;=AR$12)*($AB9&lt;#REF!),$AK$12,IF(($AB9&gt;=#REF!)*($AB9&lt;AR$11),#REF!,IF(($AB9&gt;=AR$11),$AK$11,"")))),"-"),"")</f>
        <v>#REF!</v>
      </c>
      <c r="BL9" s="99" t="e">
        <f>IF($C9&lt;&gt;"",IF($AB9&gt;=AS$13,IF(($AB9&gt;=AS$13)*($AB9&lt;AS$12),$AK$13,IF(($AB9&gt;=AS$12)*($AB9&lt;#REF!),$AK$12,IF(($AB9&gt;=#REF!)*($AB9&lt;AS$11),#REF!,IF(($AB9&gt;=AS$11),$AK$11,"")))),"-"),"")</f>
        <v>#REF!</v>
      </c>
      <c r="BM9" s="99" t="e">
        <f>IF($C9&lt;&gt;"",IF($AB9&gt;=AT$13,IF(($AB9&gt;=AT$13)*($AB9&lt;AT$12),$AK$13,IF(($AB9&gt;=AT$12)*($AB9&lt;#REF!),$AK$12,IF(($AB9&gt;=#REF!)*($AB9&lt;AT$11),#REF!,IF(($AB9&gt;=AT$11),$AK$11,"")))),"-"),"")</f>
        <v>#REF!</v>
      </c>
      <c r="BN9" s="99" t="e">
        <f>IF($C9&lt;&gt;"",IF($AB9&gt;=AU$13,IF(($AB9&gt;=AU$13)*($AB9&lt;AU$12),$AK$13,IF(($AB9&gt;=AU$12)*($AB9&lt;#REF!),$AK$12,IF(($AB9&gt;=#REF!)*($AB9&lt;AU$11),#REF!,IF(($AB9&gt;=AU$11),$AK$11,"")))),"-"),"")</f>
        <v>#REF!</v>
      </c>
      <c r="BO9" s="99" t="e">
        <f>IF($C9&lt;&gt;"",IF($AB9&gt;=AV$13,IF(($AB9&gt;=AV$13)*($AB9&lt;AV$12),$AK$13,IF(($AB9&gt;=AV$12)*($AB9&lt;#REF!),$AK$12,IF(($AB9&gt;=#REF!)*($AB9&lt;AV$11),#REF!,IF(($AB9&gt;=AV$11),$AK$11,"")))),"-"),"")</f>
        <v>#REF!</v>
      </c>
      <c r="BP9" s="99" t="e">
        <f>IF($C9&lt;&gt;"",IF($AB9&gt;=AW$13,IF(($AB9&gt;=AW$13)*($AB9&lt;AW$12),$AK$13,IF(($AB9&gt;=AW$12)*($AB9&lt;#REF!),$AK$12,IF(($AB9&gt;=#REF!)*($AB9&lt;AW$11),#REF!,IF(($AB9&gt;=AW$11),$AK$11,"")))),"-"),"")</f>
        <v>#REF!</v>
      </c>
      <c r="BQ9" s="99" t="e">
        <f>IF($C9&lt;&gt;"",IF($AB9&gt;=AX$13,IF(($AB9&gt;=AX$13)*($AB9&lt;AX$12),$AK$13,IF(($AB9&gt;=AX$12)*($AB9&lt;#REF!),$AK$12,IF(($AB9&gt;=#REF!)*($AB9&lt;AX$11),#REF!,IF(($AB9&gt;=AX$11),$AK$11,"")))),"-"),"")</f>
        <v>#REF!</v>
      </c>
      <c r="BR9" s="99" t="e">
        <f>IF($C9&lt;&gt;"",IF($AB9&gt;=AY$13,IF(($AB9&gt;=AY$13)*($AB9&lt;AY$12),$AK$13,IF(($AB9&gt;=AY$12)*($AB9&lt;#REF!),$AK$12,IF(($AB9&gt;=#REF!)*($AB9&lt;AY$11),#REF!,IF(($AB9&gt;=AY$11),$AK$11,"")))),"-"),"")</f>
        <v>#REF!</v>
      </c>
      <c r="BS9" s="99" t="e">
        <f>IF($C9&lt;&gt;"",IF($AB9&gt;=AZ$13,IF(($AB9&gt;=AZ$13)*($AB9&lt;AZ$12),$AK$13,IF(($AB9&gt;=AZ$12)*($AB9&lt;#REF!),$AK$12,IF(($AB9&gt;=#REF!)*($AB9&lt;AZ$11),#REF!,IF(($AB9&gt;=AZ$11),$AK$11,"")))),"-"),"")</f>
        <v>#REF!</v>
      </c>
      <c r="BT9" s="99" t="e">
        <f>IF($C9&lt;&gt;"",IF($AB9&gt;=BA$13,IF(($AB9&gt;=BA$13)*($AB9&lt;BA$12),$AK$13,IF(($AB9&gt;=BA$12)*($AB9&lt;#REF!),$AK$12,IF(($AB9&gt;=#REF!)*($AB9&lt;BA$11),#REF!,IF(($AB9&gt;=BA$11),$AK$11,"")))),"-"),"")</f>
        <v>#REF!</v>
      </c>
      <c r="BU9" s="99" t="e">
        <f>IF($C9&lt;&gt;"",IF($AB9&gt;=BB$13,IF(($AB9&gt;=BB$13)*($AB9&lt;BB$12),$AK$13,IF(($AB9&gt;=BB$12)*($AB9&lt;#REF!),$AK$12,IF(($AB9&gt;=#REF!)*($AB9&lt;BB$11),#REF!,IF(($AB9&gt;=BB$11),$AK$11,"")))),"-"),"")</f>
        <v>#REF!</v>
      </c>
      <c r="BV9" s="99" t="e">
        <f>IF($C9&lt;&gt;"",IF($AB9&gt;=BC$13,IF(($AB9&gt;=BC$13)*($AB9&lt;BC$12),$AK$13,IF(($AB9&gt;=BC$12)*($AB9&lt;#REF!),$AK$12,IF(($AB9&gt;=#REF!)*($AB9&lt;BC$11),#REF!,IF(($AB9&gt;=BC$11),$AK$11,"")))),"-"),"")</f>
        <v>#REF!</v>
      </c>
      <c r="BW9" s="100" t="str">
        <f t="shared" si="4"/>
        <v/>
      </c>
      <c r="BX9" s="100" t="str">
        <f t="shared" si="5"/>
        <v/>
      </c>
      <c r="BY9" s="100" t="str">
        <f t="shared" si="19"/>
        <v/>
      </c>
      <c r="BZ9" s="100" t="str">
        <f t="shared" si="20"/>
        <v/>
      </c>
      <c r="CA9" s="101"/>
      <c r="CB9" s="102" t="str">
        <f t="shared" si="21"/>
        <v/>
      </c>
    </row>
    <row r="10" spans="1:80" x14ac:dyDescent="0.25">
      <c r="A10" s="103" t="s">
        <v>76</v>
      </c>
      <c r="B10" s="75" t="s">
        <v>55</v>
      </c>
      <c r="C10" s="76">
        <v>1998</v>
      </c>
      <c r="D10" s="109"/>
      <c r="E10" s="108"/>
      <c r="F10" s="79">
        <f t="shared" si="0"/>
        <v>0</v>
      </c>
      <c r="G10" s="80"/>
      <c r="H10" s="81">
        <f t="shared" si="22"/>
        <v>0</v>
      </c>
      <c r="I10" s="82">
        <v>8.1999999999999993</v>
      </c>
      <c r="J10" s="81">
        <f t="shared" si="6"/>
        <v>356</v>
      </c>
      <c r="K10" s="83">
        <v>57</v>
      </c>
      <c r="L10" s="81">
        <f t="shared" si="7"/>
        <v>530</v>
      </c>
      <c r="M10" s="84">
        <v>45</v>
      </c>
      <c r="N10" s="85"/>
      <c r="O10" s="81">
        <f t="shared" si="8"/>
        <v>60</v>
      </c>
      <c r="P10" s="80">
        <v>5.95</v>
      </c>
      <c r="Q10" s="81">
        <f t="shared" si="9"/>
        <v>586</v>
      </c>
      <c r="R10" s="84">
        <v>55</v>
      </c>
      <c r="S10" s="81">
        <f t="shared" si="10"/>
        <v>724</v>
      </c>
      <c r="T10" s="86">
        <v>62</v>
      </c>
      <c r="U10" s="81">
        <f t="shared" si="11"/>
        <v>530</v>
      </c>
      <c r="V10" s="87"/>
      <c r="W10" s="81">
        <f t="shared" si="1"/>
        <v>0</v>
      </c>
      <c r="X10" s="83">
        <v>280</v>
      </c>
      <c r="Y10" s="88"/>
      <c r="Z10" s="81">
        <f t="shared" si="12"/>
        <v>676</v>
      </c>
      <c r="AA10" s="89">
        <f t="shared" si="13"/>
        <v>1</v>
      </c>
      <c r="AB10" s="90">
        <f t="shared" si="2"/>
        <v>3462</v>
      </c>
      <c r="AC10" s="42"/>
      <c r="AD10" s="91">
        <f t="shared" si="14"/>
        <v>676.66666666666674</v>
      </c>
      <c r="AE10" s="92">
        <f t="shared" si="15"/>
        <v>0</v>
      </c>
      <c r="AF10" s="93" t="str">
        <f t="shared" si="16"/>
        <v/>
      </c>
      <c r="AG10" s="93">
        <f t="shared" si="17"/>
        <v>0</v>
      </c>
      <c r="AH10" s="93">
        <f t="shared" si="18"/>
        <v>0</v>
      </c>
      <c r="AI10" s="94">
        <f t="shared" si="3"/>
        <v>-1998</v>
      </c>
      <c r="AJ10" s="95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95"/>
      <c r="BE10" s="99" t="e">
        <f>IF($C10&lt;&gt;"",IF($AB10&gt;=AL$13,IF(($AB10&gt;=AL$13)*($AB10&lt;AL$12),$AK$13,IF(($AB10&gt;=AL$12)*($AB10&lt;#REF!),$AK$12,IF(($AB10&gt;=#REF!)*($AB10&lt;AL$11),#REF!,IF(($AB10&gt;=AL$11),$AK$11,"")))),"-"),"")</f>
        <v>#REF!</v>
      </c>
      <c r="BF10" s="99" t="e">
        <f>IF($C10&lt;&gt;"",IF($AB10&gt;=AM$13,IF(($AB10&gt;=AM$13)*($AB10&lt;AM$12),$AK$13,IF(($AB10&gt;=AM$12)*($AB10&lt;#REF!),$AK$12,IF(($AB10&gt;=#REF!)*($AB10&lt;AM$11),#REF!,IF(($AB10&gt;=AM$11),$AK$11,"")))),"-"),"")</f>
        <v>#REF!</v>
      </c>
      <c r="BG10" s="99" t="e">
        <f>IF($C10&lt;&gt;"",IF($AB10&gt;=AN$13,IF(($AB10&gt;=AN$13)*($AB10&lt;AN$12),$AK$13,IF(($AB10&gt;=AN$12)*($AB10&lt;#REF!),$AK$12,IF(($AB10&gt;=#REF!)*($AB10&lt;AN$11),#REF!,IF(($AB10&gt;=AN$11),$AK$11,"")))),"-"),"")</f>
        <v>#REF!</v>
      </c>
      <c r="BH10" s="99" t="e">
        <f>IF($C10&lt;&gt;"",IF($AB10&gt;=AO$13,IF(($AB10&gt;=AO$13)*($AB10&lt;AO$12),$AK$13,IF(($AB10&gt;=AO$12)*($AB10&lt;#REF!),$AK$12,IF(($AB10&gt;=#REF!)*($AB10&lt;AO$11),#REF!,IF(($AB10&gt;=AO$11),$AK$11,"")))),"-"),"")</f>
        <v>#REF!</v>
      </c>
      <c r="BI10" s="99" t="e">
        <f>IF($C10&lt;&gt;"",IF($AB10&gt;=AP$13,IF(($AB10&gt;=AP$13)*($AB10&lt;AP$12),$AK$13,IF(($AB10&gt;=AP$12)*($AB10&lt;#REF!),$AK$12,IF(($AB10&gt;=#REF!)*($AB10&lt;AP$11),#REF!,IF(($AB10&gt;=AP$11),$AK$11,"")))),"-"),"")</f>
        <v>#REF!</v>
      </c>
      <c r="BJ10" s="99" t="e">
        <f>IF($C10&lt;&gt;"",IF($AB10&gt;=AQ$13,IF(($AB10&gt;=AQ$13)*($AB10&lt;AQ$12),$AK$13,IF(($AB10&gt;=AQ$12)*($AB10&lt;#REF!),$AK$12,IF(($AB10&gt;=#REF!)*($AB10&lt;AQ$11),#REF!,IF(($AB10&gt;=AQ$11),$AK$11,"")))),"-"),"")</f>
        <v>#REF!</v>
      </c>
      <c r="BK10" s="99" t="e">
        <f>IF($C10&lt;&gt;"",IF($AB10&gt;=AR$13,IF(($AB10&gt;=AR$13)*($AB10&lt;AR$12),$AK$13,IF(($AB10&gt;=AR$12)*($AB10&lt;#REF!),$AK$12,IF(($AB10&gt;=#REF!)*($AB10&lt;AR$11),#REF!,IF(($AB10&gt;=AR$11),$AK$11,"")))),"-"),"")</f>
        <v>#REF!</v>
      </c>
      <c r="BL10" s="99" t="e">
        <f>IF($C10&lt;&gt;"",IF($AB10&gt;=AS$13,IF(($AB10&gt;=AS$13)*($AB10&lt;AS$12),$AK$13,IF(($AB10&gt;=AS$12)*($AB10&lt;#REF!),$AK$12,IF(($AB10&gt;=#REF!)*($AB10&lt;AS$11),#REF!,IF(($AB10&gt;=AS$11),$AK$11,"")))),"-"),"")</f>
        <v>#REF!</v>
      </c>
      <c r="BM10" s="99" t="e">
        <f>IF($C10&lt;&gt;"",IF($AB10&gt;=AT$13,IF(($AB10&gt;=AT$13)*($AB10&lt;AT$12),$AK$13,IF(($AB10&gt;=AT$12)*($AB10&lt;#REF!),$AK$12,IF(($AB10&gt;=#REF!)*($AB10&lt;AT$11),#REF!,IF(($AB10&gt;=AT$11),$AK$11,"")))),"-"),"")</f>
        <v>#REF!</v>
      </c>
      <c r="BN10" s="99" t="e">
        <f>IF($C10&lt;&gt;"",IF($AB10&gt;=AU$13,IF(($AB10&gt;=AU$13)*($AB10&lt;AU$12),$AK$13,IF(($AB10&gt;=AU$12)*($AB10&lt;#REF!),$AK$12,IF(($AB10&gt;=#REF!)*($AB10&lt;AU$11),#REF!,IF(($AB10&gt;=AU$11),$AK$11,"")))),"-"),"")</f>
        <v>#REF!</v>
      </c>
      <c r="BO10" s="99" t="e">
        <f>IF($C10&lt;&gt;"",IF($AB10&gt;=AV$13,IF(($AB10&gt;=AV$13)*($AB10&lt;AV$12),$AK$13,IF(($AB10&gt;=AV$12)*($AB10&lt;#REF!),$AK$12,IF(($AB10&gt;=#REF!)*($AB10&lt;AV$11),#REF!,IF(($AB10&gt;=AV$11),$AK$11,"")))),"-"),"")</f>
        <v>#REF!</v>
      </c>
      <c r="BP10" s="99" t="e">
        <f>IF($C10&lt;&gt;"",IF($AB10&gt;=AW$13,IF(($AB10&gt;=AW$13)*($AB10&lt;AW$12),$AK$13,IF(($AB10&gt;=AW$12)*($AB10&lt;#REF!),$AK$12,IF(($AB10&gt;=#REF!)*($AB10&lt;AW$11),#REF!,IF(($AB10&gt;=AW$11),$AK$11,"")))),"-"),"")</f>
        <v>#REF!</v>
      </c>
      <c r="BQ10" s="99" t="e">
        <f>IF($C10&lt;&gt;"",IF($AB10&gt;=AX$13,IF(($AB10&gt;=AX$13)*($AB10&lt;AX$12),$AK$13,IF(($AB10&gt;=AX$12)*($AB10&lt;#REF!),$AK$12,IF(($AB10&gt;=#REF!)*($AB10&lt;AX$11),#REF!,IF(($AB10&gt;=AX$11),$AK$11,"")))),"-"),"")</f>
        <v>#REF!</v>
      </c>
      <c r="BR10" s="99" t="e">
        <f>IF($C10&lt;&gt;"",IF($AB10&gt;=AY$13,IF(($AB10&gt;=AY$13)*($AB10&lt;AY$12),$AK$13,IF(($AB10&gt;=AY$12)*($AB10&lt;#REF!),$AK$12,IF(($AB10&gt;=#REF!)*($AB10&lt;AY$11),#REF!,IF(($AB10&gt;=AY$11),$AK$11,"")))),"-"),"")</f>
        <v>#REF!</v>
      </c>
      <c r="BS10" s="99" t="e">
        <f>IF($C10&lt;&gt;"",IF($AB10&gt;=AZ$13,IF(($AB10&gt;=AZ$13)*($AB10&lt;AZ$12),$AK$13,IF(($AB10&gt;=AZ$12)*($AB10&lt;#REF!),$AK$12,IF(($AB10&gt;=#REF!)*($AB10&lt;AZ$11),#REF!,IF(($AB10&gt;=AZ$11),$AK$11,"")))),"-"),"")</f>
        <v>#REF!</v>
      </c>
      <c r="BT10" s="99" t="e">
        <f>IF($C10&lt;&gt;"",IF($AB10&gt;=BA$13,IF(($AB10&gt;=BA$13)*($AB10&lt;BA$12),$AK$13,IF(($AB10&gt;=BA$12)*($AB10&lt;#REF!),$AK$12,IF(($AB10&gt;=#REF!)*($AB10&lt;BA$11),#REF!,IF(($AB10&gt;=BA$11),$AK$11,"")))),"-"),"")</f>
        <v>#REF!</v>
      </c>
      <c r="BU10" s="99" t="e">
        <f>IF($C10&lt;&gt;"",IF($AB10&gt;=BB$13,IF(($AB10&gt;=BB$13)*($AB10&lt;BB$12),$AK$13,IF(($AB10&gt;=BB$12)*($AB10&lt;#REF!),$AK$12,IF(($AB10&gt;=#REF!)*($AB10&lt;BB$11),#REF!,IF(($AB10&gt;=BB$11),$AK$11,"")))),"-"),"")</f>
        <v>#REF!</v>
      </c>
      <c r="BV10" s="99" t="e">
        <f>IF($C10&lt;&gt;"",IF($AB10&gt;=BC$13,IF(($AB10&gt;=BC$13)*($AB10&lt;BC$12),$AK$13,IF(($AB10&gt;=BC$12)*($AB10&lt;#REF!),$AK$12,IF(($AB10&gt;=#REF!)*($AB10&lt;BC$11),#REF!,IF(($AB10&gt;=BC$11),$AK$11,"")))),"-"),"")</f>
        <v>#REF!</v>
      </c>
      <c r="BW10" s="100" t="str">
        <f t="shared" si="4"/>
        <v/>
      </c>
      <c r="BX10" s="100" t="str">
        <f t="shared" si="5"/>
        <v/>
      </c>
      <c r="BY10" s="100" t="str">
        <f t="shared" si="19"/>
        <v/>
      </c>
      <c r="BZ10" s="100" t="str">
        <f t="shared" si="20"/>
        <v/>
      </c>
      <c r="CA10" s="101"/>
      <c r="CB10" s="102" t="str">
        <f t="shared" si="21"/>
        <v/>
      </c>
    </row>
    <row r="11" spans="1:80" x14ac:dyDescent="0.25">
      <c r="A11" s="103" t="s">
        <v>77</v>
      </c>
      <c r="B11" s="75" t="s">
        <v>56</v>
      </c>
      <c r="C11" s="76">
        <v>1998</v>
      </c>
      <c r="D11" s="77"/>
      <c r="E11" s="78"/>
      <c r="F11" s="79">
        <f t="shared" si="0"/>
        <v>0</v>
      </c>
      <c r="G11" s="80"/>
      <c r="H11" s="81">
        <f t="shared" si="22"/>
        <v>0</v>
      </c>
      <c r="I11" s="82">
        <v>6.5</v>
      </c>
      <c r="J11" s="81">
        <f t="shared" si="6"/>
        <v>243</v>
      </c>
      <c r="K11" s="83">
        <v>21</v>
      </c>
      <c r="L11" s="81">
        <f t="shared" si="7"/>
        <v>170</v>
      </c>
      <c r="M11" s="84">
        <v>48</v>
      </c>
      <c r="N11" s="85"/>
      <c r="O11" s="81">
        <f t="shared" si="8"/>
        <v>70</v>
      </c>
      <c r="P11" s="80">
        <v>4.9000000000000004</v>
      </c>
      <c r="Q11" s="81">
        <f t="shared" si="9"/>
        <v>425</v>
      </c>
      <c r="R11" s="84">
        <v>25</v>
      </c>
      <c r="S11" s="81">
        <f t="shared" si="10"/>
        <v>295</v>
      </c>
      <c r="T11" s="86">
        <v>56</v>
      </c>
      <c r="U11" s="81">
        <f t="shared" si="11"/>
        <v>470</v>
      </c>
      <c r="V11" s="87"/>
      <c r="W11" s="81">
        <f t="shared" si="1"/>
        <v>0</v>
      </c>
      <c r="X11" s="83">
        <v>220</v>
      </c>
      <c r="Y11" s="88"/>
      <c r="Z11" s="81">
        <f t="shared" si="12"/>
        <v>426</v>
      </c>
      <c r="AA11" s="89">
        <f t="shared" si="13"/>
        <v>1</v>
      </c>
      <c r="AB11" s="90">
        <f t="shared" si="2"/>
        <v>2099</v>
      </c>
      <c r="AC11" s="42"/>
      <c r="AD11" s="91">
        <f t="shared" si="14"/>
        <v>426.66666666666674</v>
      </c>
      <c r="AE11" s="92">
        <f t="shared" si="15"/>
        <v>0</v>
      </c>
      <c r="AF11" s="93" t="str">
        <f t="shared" si="16"/>
        <v/>
      </c>
      <c r="AG11" s="93">
        <f t="shared" si="17"/>
        <v>0</v>
      </c>
      <c r="AH11" s="93">
        <f t="shared" si="18"/>
        <v>0</v>
      </c>
      <c r="AI11" s="94">
        <f t="shared" si="3"/>
        <v>-1998</v>
      </c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  <c r="BD11" s="95"/>
      <c r="BE11" s="99" t="e">
        <f>IF($C11&lt;&gt;"",IF($AB11&gt;=AL$13,IF(($AB11&gt;=AL$13)*($AB11&lt;AL$12),$AK$13,IF(($AB11&gt;=AL$12)*($AB11&lt;#REF!),$AK$12,IF(($AB11&gt;=#REF!)*($AB11&lt;AL$11),#REF!,IF(($AB11&gt;=AL$11),$AK$11,"")))),"-"),"")</f>
        <v>#REF!</v>
      </c>
      <c r="BF11" s="99" t="e">
        <f>IF($C11&lt;&gt;"",IF($AB11&gt;=AM$13,IF(($AB11&gt;=AM$13)*($AB11&lt;AM$12),$AK$13,IF(($AB11&gt;=AM$12)*($AB11&lt;#REF!),$AK$12,IF(($AB11&gt;=#REF!)*($AB11&lt;AM$11),#REF!,IF(($AB11&gt;=AM$11),$AK$11,"")))),"-"),"")</f>
        <v>#REF!</v>
      </c>
      <c r="BG11" s="99" t="e">
        <f>IF($C11&lt;&gt;"",IF($AB11&gt;=AN$13,IF(($AB11&gt;=AN$13)*($AB11&lt;AN$12),$AK$13,IF(($AB11&gt;=AN$12)*($AB11&lt;#REF!),$AK$12,IF(($AB11&gt;=#REF!)*($AB11&lt;AN$11),#REF!,IF(($AB11&gt;=AN$11),$AK$11,"")))),"-"),"")</f>
        <v>#REF!</v>
      </c>
      <c r="BH11" s="99" t="e">
        <f>IF($C11&lt;&gt;"",IF($AB11&gt;=AO$13,IF(($AB11&gt;=AO$13)*($AB11&lt;AO$12),$AK$13,IF(($AB11&gt;=AO$12)*($AB11&lt;#REF!),$AK$12,IF(($AB11&gt;=#REF!)*($AB11&lt;AO$11),#REF!,IF(($AB11&gt;=AO$11),$AK$11,"")))),"-"),"")</f>
        <v>#REF!</v>
      </c>
      <c r="BI11" s="99" t="e">
        <f>IF($C11&lt;&gt;"",IF($AB11&gt;=AP$13,IF(($AB11&gt;=AP$13)*($AB11&lt;AP$12),$AK$13,IF(($AB11&gt;=AP$12)*($AB11&lt;#REF!),$AK$12,IF(($AB11&gt;=#REF!)*($AB11&lt;AP$11),#REF!,IF(($AB11&gt;=AP$11),$AK$11,"")))),"-"),"")</f>
        <v>#REF!</v>
      </c>
      <c r="BJ11" s="99" t="e">
        <f>IF($C11&lt;&gt;"",IF($AB11&gt;=AQ$13,IF(($AB11&gt;=AQ$13)*($AB11&lt;AQ$12),$AK$13,IF(($AB11&gt;=AQ$12)*($AB11&lt;#REF!),$AK$12,IF(($AB11&gt;=#REF!)*($AB11&lt;AQ$11),#REF!,IF(($AB11&gt;=AQ$11),$AK$11,"")))),"-"),"")</f>
        <v>#REF!</v>
      </c>
      <c r="BK11" s="99" t="e">
        <f>IF($C11&lt;&gt;"",IF($AB11&gt;=AR$13,IF(($AB11&gt;=AR$13)*($AB11&lt;AR$12),$AK$13,IF(($AB11&gt;=AR$12)*($AB11&lt;#REF!),$AK$12,IF(($AB11&gt;=#REF!)*($AB11&lt;AR$11),#REF!,IF(($AB11&gt;=AR$11),$AK$11,"")))),"-"),"")</f>
        <v>#REF!</v>
      </c>
      <c r="BL11" s="99" t="e">
        <f>IF($C11&lt;&gt;"",IF($AB11&gt;=AS$13,IF(($AB11&gt;=AS$13)*($AB11&lt;AS$12),$AK$13,IF(($AB11&gt;=AS$12)*($AB11&lt;#REF!),$AK$12,IF(($AB11&gt;=#REF!)*($AB11&lt;AS$11),#REF!,IF(($AB11&gt;=AS$11),$AK$11,"")))),"-"),"")</f>
        <v>#REF!</v>
      </c>
      <c r="BM11" s="99" t="e">
        <f>IF($C11&lt;&gt;"",IF($AB11&gt;=AT$13,IF(($AB11&gt;=AT$13)*($AB11&lt;AT$12),$AK$13,IF(($AB11&gt;=AT$12)*($AB11&lt;#REF!),$AK$12,IF(($AB11&gt;=#REF!)*($AB11&lt;AT$11),#REF!,IF(($AB11&gt;=AT$11),$AK$11,"")))),"-"),"")</f>
        <v>#REF!</v>
      </c>
      <c r="BN11" s="99" t="e">
        <f>IF($C11&lt;&gt;"",IF($AB11&gt;=AU$13,IF(($AB11&gt;=AU$13)*($AB11&lt;AU$12),$AK$13,IF(($AB11&gt;=AU$12)*($AB11&lt;#REF!),$AK$12,IF(($AB11&gt;=#REF!)*($AB11&lt;AU$11),#REF!,IF(($AB11&gt;=AU$11),$AK$11,"")))),"-"),"")</f>
        <v>#REF!</v>
      </c>
      <c r="BO11" s="99" t="e">
        <f>IF($C11&lt;&gt;"",IF($AB11&gt;=AV$13,IF(($AB11&gt;=AV$13)*($AB11&lt;AV$12),$AK$13,IF(($AB11&gt;=AV$12)*($AB11&lt;#REF!),$AK$12,IF(($AB11&gt;=#REF!)*($AB11&lt;AV$11),#REF!,IF(($AB11&gt;=AV$11),$AK$11,"")))),"-"),"")</f>
        <v>#REF!</v>
      </c>
      <c r="BP11" s="99" t="e">
        <f>IF($C11&lt;&gt;"",IF($AB11&gt;=AW$13,IF(($AB11&gt;=AW$13)*($AB11&lt;AW$12),$AK$13,IF(($AB11&gt;=AW$12)*($AB11&lt;#REF!),$AK$12,IF(($AB11&gt;=#REF!)*($AB11&lt;AW$11),#REF!,IF(($AB11&gt;=AW$11),$AK$11,"")))),"-"),"")</f>
        <v>#REF!</v>
      </c>
      <c r="BQ11" s="99" t="e">
        <f>IF($C11&lt;&gt;"",IF($AB11&gt;=AX$13,IF(($AB11&gt;=AX$13)*($AB11&lt;AX$12),$AK$13,IF(($AB11&gt;=AX$12)*($AB11&lt;#REF!),$AK$12,IF(($AB11&gt;=#REF!)*($AB11&lt;AX$11),#REF!,IF(($AB11&gt;=AX$11),$AK$11,"")))),"-"),"")</f>
        <v>#REF!</v>
      </c>
      <c r="BR11" s="99" t="e">
        <f>IF($C11&lt;&gt;"",IF($AB11&gt;=AY$13,IF(($AB11&gt;=AY$13)*($AB11&lt;AY$12),$AK$13,IF(($AB11&gt;=AY$12)*($AB11&lt;#REF!),$AK$12,IF(($AB11&gt;=#REF!)*($AB11&lt;AY$11),#REF!,IF(($AB11&gt;=AY$11),$AK$11,"")))),"-"),"")</f>
        <v>#REF!</v>
      </c>
      <c r="BS11" s="99" t="e">
        <f>IF($C11&lt;&gt;"",IF($AB11&gt;=AZ$13,IF(($AB11&gt;=AZ$13)*($AB11&lt;AZ$12),$AK$13,IF(($AB11&gt;=AZ$12)*($AB11&lt;#REF!),$AK$12,IF(($AB11&gt;=#REF!)*($AB11&lt;AZ$11),#REF!,IF(($AB11&gt;=AZ$11),$AK$11,"")))),"-"),"")</f>
        <v>#REF!</v>
      </c>
      <c r="BT11" s="99" t="e">
        <f>IF($C11&lt;&gt;"",IF($AB11&gt;=BA$13,IF(($AB11&gt;=BA$13)*($AB11&lt;BA$12),$AK$13,IF(($AB11&gt;=BA$12)*($AB11&lt;#REF!),$AK$12,IF(($AB11&gt;=#REF!)*($AB11&lt;BA$11),#REF!,IF(($AB11&gt;=BA$11),$AK$11,"")))),"-"),"")</f>
        <v>#REF!</v>
      </c>
      <c r="BU11" s="99" t="e">
        <f>IF($C11&lt;&gt;"",IF($AB11&gt;=BB$13,IF(($AB11&gt;=BB$13)*($AB11&lt;BB$12),$AK$13,IF(($AB11&gt;=BB$12)*($AB11&lt;#REF!),$AK$12,IF(($AB11&gt;=#REF!)*($AB11&lt;BB$11),#REF!,IF(($AB11&gt;=BB$11),$AK$11,"")))),"-"),"")</f>
        <v>#REF!</v>
      </c>
      <c r="BV11" s="99" t="e">
        <f>IF($C11&lt;&gt;"",IF($AB11&gt;=BC$13,IF(($AB11&gt;=BC$13)*($AB11&lt;BC$12),$AK$13,IF(($AB11&gt;=BC$12)*($AB11&lt;#REF!),$AK$12,IF(($AB11&gt;=#REF!)*($AB11&lt;BC$11),#REF!,IF(($AB11&gt;=BC$11),$AK$11,"")))),"-"),"")</f>
        <v>#REF!</v>
      </c>
      <c r="BW11" s="100" t="str">
        <f t="shared" si="4"/>
        <v/>
      </c>
      <c r="BX11" s="100" t="str">
        <f t="shared" si="5"/>
        <v/>
      </c>
      <c r="BY11" s="100" t="str">
        <f t="shared" si="19"/>
        <v/>
      </c>
      <c r="BZ11" s="100" t="str">
        <f t="shared" si="20"/>
        <v/>
      </c>
      <c r="CA11" s="101"/>
      <c r="CB11" s="102" t="str">
        <f t="shared" si="21"/>
        <v/>
      </c>
    </row>
    <row r="12" spans="1:80" x14ac:dyDescent="0.25">
      <c r="A12" s="103" t="s">
        <v>78</v>
      </c>
      <c r="B12" s="75" t="s">
        <v>57</v>
      </c>
      <c r="C12" s="76">
        <v>1996</v>
      </c>
      <c r="D12" s="77"/>
      <c r="E12" s="78"/>
      <c r="F12" s="79">
        <f t="shared" si="0"/>
        <v>0</v>
      </c>
      <c r="G12" s="80"/>
      <c r="H12" s="81">
        <f t="shared" si="22"/>
        <v>0</v>
      </c>
      <c r="I12" s="82">
        <v>9.1999999999999993</v>
      </c>
      <c r="J12" s="81">
        <f t="shared" si="6"/>
        <v>423</v>
      </c>
      <c r="K12" s="83">
        <v>75</v>
      </c>
      <c r="L12" s="81">
        <f t="shared" si="7"/>
        <v>710</v>
      </c>
      <c r="M12" s="84">
        <v>106</v>
      </c>
      <c r="N12" s="85"/>
      <c r="O12" s="81">
        <f t="shared" si="8"/>
        <v>263</v>
      </c>
      <c r="P12" s="80">
        <v>6.9</v>
      </c>
      <c r="Q12" s="81">
        <f t="shared" si="9"/>
        <v>733</v>
      </c>
      <c r="R12" s="84">
        <v>49</v>
      </c>
      <c r="S12" s="81">
        <f t="shared" si="10"/>
        <v>638</v>
      </c>
      <c r="T12" s="86">
        <v>86</v>
      </c>
      <c r="U12" s="81">
        <f t="shared" si="11"/>
        <v>770</v>
      </c>
      <c r="V12" s="87"/>
      <c r="W12" s="81">
        <f t="shared" si="1"/>
        <v>0</v>
      </c>
      <c r="X12" s="83">
        <v>300</v>
      </c>
      <c r="Y12" s="88"/>
      <c r="Z12" s="81">
        <f t="shared" si="12"/>
        <v>760</v>
      </c>
      <c r="AA12" s="89">
        <f t="shared" si="13"/>
        <v>1</v>
      </c>
      <c r="AB12" s="90">
        <f t="shared" si="2"/>
        <v>4297</v>
      </c>
      <c r="AC12" s="42"/>
      <c r="AD12" s="91">
        <f t="shared" si="14"/>
        <v>760</v>
      </c>
      <c r="AE12" s="92">
        <f t="shared" si="15"/>
        <v>0</v>
      </c>
      <c r="AF12" s="93" t="str">
        <f t="shared" si="16"/>
        <v/>
      </c>
      <c r="AG12" s="93">
        <f t="shared" si="17"/>
        <v>0</v>
      </c>
      <c r="AH12" s="93">
        <f t="shared" si="18"/>
        <v>0</v>
      </c>
      <c r="AI12" s="94">
        <f t="shared" si="3"/>
        <v>-1996</v>
      </c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9" t="e">
        <f>IF($C12&lt;&gt;"",IF($AB12&gt;=AL$13,IF(($AB12&gt;=AL$13)*($AB12&lt;AL$12),$AK$13,IF(($AB12&gt;=AL$12)*($AB12&lt;#REF!),$AK$12,IF(($AB12&gt;=#REF!)*($AB12&lt;AL$11),#REF!,IF(($AB12&gt;=AL$11),$AK$11,"")))),"-"),"")</f>
        <v>#REF!</v>
      </c>
      <c r="BF12" s="99" t="e">
        <f>IF($C12&lt;&gt;"",IF($AB12&gt;=AM$13,IF(($AB12&gt;=AM$13)*($AB12&lt;AM$12),$AK$13,IF(($AB12&gt;=AM$12)*($AB12&lt;#REF!),$AK$12,IF(($AB12&gt;=#REF!)*($AB12&lt;AM$11),#REF!,IF(($AB12&gt;=AM$11),$AK$11,"")))),"-"),"")</f>
        <v>#REF!</v>
      </c>
      <c r="BG12" s="99" t="e">
        <f>IF($C12&lt;&gt;"",IF($AB12&gt;=AN$13,IF(($AB12&gt;=AN$13)*($AB12&lt;AN$12),$AK$13,IF(($AB12&gt;=AN$12)*($AB12&lt;#REF!),$AK$12,IF(($AB12&gt;=#REF!)*($AB12&lt;AN$11),#REF!,IF(($AB12&gt;=AN$11),$AK$11,"")))),"-"),"")</f>
        <v>#REF!</v>
      </c>
      <c r="BH12" s="99" t="e">
        <f>IF($C12&lt;&gt;"",IF($AB12&gt;=AO$13,IF(($AB12&gt;=AO$13)*($AB12&lt;AO$12),$AK$13,IF(($AB12&gt;=AO$12)*($AB12&lt;#REF!),$AK$12,IF(($AB12&gt;=#REF!)*($AB12&lt;AO$11),#REF!,IF(($AB12&gt;=AO$11),$AK$11,"")))),"-"),"")</f>
        <v>#REF!</v>
      </c>
      <c r="BI12" s="99" t="e">
        <f>IF($C12&lt;&gt;"",IF($AB12&gt;=AP$13,IF(($AB12&gt;=AP$13)*($AB12&lt;AP$12),$AK$13,IF(($AB12&gt;=AP$12)*($AB12&lt;#REF!),$AK$12,IF(($AB12&gt;=#REF!)*($AB12&lt;AP$11),#REF!,IF(($AB12&gt;=AP$11),$AK$11,"")))),"-"),"")</f>
        <v>#REF!</v>
      </c>
      <c r="BJ12" s="99" t="e">
        <f>IF($C12&lt;&gt;"",IF($AB12&gt;=AQ$13,IF(($AB12&gt;=AQ$13)*($AB12&lt;AQ$12),$AK$13,IF(($AB12&gt;=AQ$12)*($AB12&lt;#REF!),$AK$12,IF(($AB12&gt;=#REF!)*($AB12&lt;AQ$11),#REF!,IF(($AB12&gt;=AQ$11),$AK$11,"")))),"-"),"")</f>
        <v>#REF!</v>
      </c>
      <c r="BK12" s="99" t="e">
        <f>IF($C12&lt;&gt;"",IF($AB12&gt;=AR$13,IF(($AB12&gt;=AR$13)*($AB12&lt;AR$12),$AK$13,IF(($AB12&gt;=AR$12)*($AB12&lt;#REF!),$AK$12,IF(($AB12&gt;=#REF!)*($AB12&lt;AR$11),#REF!,IF(($AB12&gt;=AR$11),$AK$11,"")))),"-"),"")</f>
        <v>#REF!</v>
      </c>
      <c r="BL12" s="99" t="e">
        <f>IF($C12&lt;&gt;"",IF($AB12&gt;=AS$13,IF(($AB12&gt;=AS$13)*($AB12&lt;AS$12),$AK$13,IF(($AB12&gt;=AS$12)*($AB12&lt;#REF!),$AK$12,IF(($AB12&gt;=#REF!)*($AB12&lt;AS$11),#REF!,IF(($AB12&gt;=AS$11),$AK$11,"")))),"-"),"")</f>
        <v>#REF!</v>
      </c>
      <c r="BM12" s="99" t="e">
        <f>IF($C12&lt;&gt;"",IF($AB12&gt;=AT$13,IF(($AB12&gt;=AT$13)*($AB12&lt;AT$12),$AK$13,IF(($AB12&gt;=AT$12)*($AB12&lt;#REF!),$AK$12,IF(($AB12&gt;=#REF!)*($AB12&lt;AT$11),#REF!,IF(($AB12&gt;=AT$11),$AK$11,"")))),"-"),"")</f>
        <v>#REF!</v>
      </c>
      <c r="BN12" s="99" t="e">
        <f>IF($C12&lt;&gt;"",IF($AB12&gt;=AU$13,IF(($AB12&gt;=AU$13)*($AB12&lt;AU$12),$AK$13,IF(($AB12&gt;=AU$12)*($AB12&lt;#REF!),$AK$12,IF(($AB12&gt;=#REF!)*($AB12&lt;AU$11),#REF!,IF(($AB12&gt;=AU$11),$AK$11,"")))),"-"),"")</f>
        <v>#REF!</v>
      </c>
      <c r="BO12" s="99" t="e">
        <f>IF($C12&lt;&gt;"",IF($AB12&gt;=AV$13,IF(($AB12&gt;=AV$13)*($AB12&lt;AV$12),$AK$13,IF(($AB12&gt;=AV$12)*($AB12&lt;#REF!),$AK$12,IF(($AB12&gt;=#REF!)*($AB12&lt;AV$11),#REF!,IF(($AB12&gt;=AV$11),$AK$11,"")))),"-"),"")</f>
        <v>#REF!</v>
      </c>
      <c r="BP12" s="99" t="e">
        <f>IF($C12&lt;&gt;"",IF($AB12&gt;=AW$13,IF(($AB12&gt;=AW$13)*($AB12&lt;AW$12),$AK$13,IF(($AB12&gt;=AW$12)*($AB12&lt;#REF!),$AK$12,IF(($AB12&gt;=#REF!)*($AB12&lt;AW$11),#REF!,IF(($AB12&gt;=AW$11),$AK$11,"")))),"-"),"")</f>
        <v>#REF!</v>
      </c>
      <c r="BQ12" s="99" t="e">
        <f>IF($C12&lt;&gt;"",IF($AB12&gt;=AX$13,IF(($AB12&gt;=AX$13)*($AB12&lt;AX$12),$AK$13,IF(($AB12&gt;=AX$12)*($AB12&lt;#REF!),$AK$12,IF(($AB12&gt;=#REF!)*($AB12&lt;AX$11),#REF!,IF(($AB12&gt;=AX$11),$AK$11,"")))),"-"),"")</f>
        <v>#REF!</v>
      </c>
      <c r="BR12" s="99" t="e">
        <f>IF($C12&lt;&gt;"",IF($AB12&gt;=AY$13,IF(($AB12&gt;=AY$13)*($AB12&lt;AY$12),$AK$13,IF(($AB12&gt;=AY$12)*($AB12&lt;#REF!),$AK$12,IF(($AB12&gt;=#REF!)*($AB12&lt;AY$11),#REF!,IF(($AB12&gt;=AY$11),$AK$11,"")))),"-"),"")</f>
        <v>#REF!</v>
      </c>
      <c r="BS12" s="99" t="e">
        <f>IF($C12&lt;&gt;"",IF($AB12&gt;=AZ$13,IF(($AB12&gt;=AZ$13)*($AB12&lt;AZ$12),$AK$13,IF(($AB12&gt;=AZ$12)*($AB12&lt;#REF!),$AK$12,IF(($AB12&gt;=#REF!)*($AB12&lt;AZ$11),#REF!,IF(($AB12&gt;=AZ$11),$AK$11,"")))),"-"),"")</f>
        <v>#REF!</v>
      </c>
      <c r="BT12" s="99" t="e">
        <f>IF($C12&lt;&gt;"",IF($AB12&gt;=BA$13,IF(($AB12&gt;=BA$13)*($AB12&lt;BA$12),$AK$13,IF(($AB12&gt;=BA$12)*($AB12&lt;#REF!),$AK$12,IF(($AB12&gt;=#REF!)*($AB12&lt;BA$11),#REF!,IF(($AB12&gt;=BA$11),$AK$11,"")))),"-"),"")</f>
        <v>#REF!</v>
      </c>
      <c r="BU12" s="99" t="e">
        <f>IF($C12&lt;&gt;"",IF($AB12&gt;=BB$13,IF(($AB12&gt;=BB$13)*($AB12&lt;BB$12),$AK$13,IF(($AB12&gt;=BB$12)*($AB12&lt;#REF!),$AK$12,IF(($AB12&gt;=#REF!)*($AB12&lt;BB$11),#REF!,IF(($AB12&gt;=BB$11),$AK$11,"")))),"-"),"")</f>
        <v>#REF!</v>
      </c>
      <c r="BV12" s="99" t="e">
        <f>IF($C12&lt;&gt;"",IF($AB12&gt;=BC$13,IF(($AB12&gt;=BC$13)*($AB12&lt;BC$12),$AK$13,IF(($AB12&gt;=BC$12)*($AB12&lt;#REF!),$AK$12,IF(($AB12&gt;=#REF!)*($AB12&lt;BC$11),#REF!,IF(($AB12&gt;=BC$11),$AK$11,"")))),"-"),"")</f>
        <v>#REF!</v>
      </c>
      <c r="BW12" s="100" t="str">
        <f t="shared" si="4"/>
        <v/>
      </c>
      <c r="BX12" s="100" t="str">
        <f t="shared" si="5"/>
        <v/>
      </c>
      <c r="BY12" s="100" t="str">
        <f t="shared" si="19"/>
        <v/>
      </c>
      <c r="BZ12" s="100" t="str">
        <f t="shared" si="20"/>
        <v/>
      </c>
      <c r="CA12" s="101"/>
      <c r="CB12" s="102" t="str">
        <f t="shared" si="21"/>
        <v/>
      </c>
    </row>
    <row r="13" spans="1:80" x14ac:dyDescent="0.25">
      <c r="A13" s="103" t="s">
        <v>79</v>
      </c>
      <c r="B13" s="75" t="s">
        <v>58</v>
      </c>
      <c r="C13" s="76">
        <v>1997</v>
      </c>
      <c r="D13" s="77"/>
      <c r="E13" s="104"/>
      <c r="F13" s="79">
        <f t="shared" si="0"/>
        <v>0</v>
      </c>
      <c r="G13" s="80"/>
      <c r="H13" s="81">
        <f t="shared" si="22"/>
        <v>0</v>
      </c>
      <c r="I13" s="82">
        <v>11.8</v>
      </c>
      <c r="J13" s="81">
        <f t="shared" si="6"/>
        <v>596</v>
      </c>
      <c r="K13" s="83">
        <v>65</v>
      </c>
      <c r="L13" s="81">
        <f t="shared" si="7"/>
        <v>610</v>
      </c>
      <c r="M13" s="84">
        <v>101</v>
      </c>
      <c r="N13" s="85"/>
      <c r="O13" s="81">
        <f t="shared" si="8"/>
        <v>246</v>
      </c>
      <c r="P13" s="80">
        <v>6.25</v>
      </c>
      <c r="Q13" s="81">
        <f t="shared" si="9"/>
        <v>633</v>
      </c>
      <c r="R13" s="84">
        <v>50</v>
      </c>
      <c r="S13" s="81">
        <f t="shared" si="10"/>
        <v>652</v>
      </c>
      <c r="T13" s="86">
        <v>55</v>
      </c>
      <c r="U13" s="81">
        <f t="shared" si="11"/>
        <v>460</v>
      </c>
      <c r="V13" s="87"/>
      <c r="W13" s="81">
        <f t="shared" si="1"/>
        <v>0</v>
      </c>
      <c r="X13" s="83">
        <v>300</v>
      </c>
      <c r="Y13" s="88"/>
      <c r="Z13" s="81">
        <f t="shared" si="12"/>
        <v>760</v>
      </c>
      <c r="AA13" s="89">
        <f t="shared" si="13"/>
        <v>1</v>
      </c>
      <c r="AB13" s="90">
        <f t="shared" si="2"/>
        <v>3957</v>
      </c>
      <c r="AC13" s="42"/>
      <c r="AD13" s="91">
        <f t="shared" si="14"/>
        <v>760</v>
      </c>
      <c r="AE13" s="92">
        <f t="shared" si="15"/>
        <v>0</v>
      </c>
      <c r="AF13" s="93" t="str">
        <f t="shared" si="16"/>
        <v/>
      </c>
      <c r="AG13" s="93">
        <f t="shared" si="17"/>
        <v>0</v>
      </c>
      <c r="AH13" s="93">
        <f t="shared" si="18"/>
        <v>0</v>
      </c>
      <c r="AI13" s="94">
        <f t="shared" si="3"/>
        <v>-1997</v>
      </c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9" t="e">
        <f>IF($C13&lt;&gt;"",IF($AB13&gt;=AL$13,IF(($AB13&gt;=AL$13)*($AB13&lt;AL$12),$AK$13,IF(($AB13&gt;=AL$12)*($AB13&lt;#REF!),$AK$12,IF(($AB13&gt;=#REF!)*($AB13&lt;AL$11),#REF!,IF(($AB13&gt;=AL$11),$AK$11,"")))),"-"),"")</f>
        <v>#REF!</v>
      </c>
      <c r="BF13" s="99" t="e">
        <f>IF($C13&lt;&gt;"",IF($AB13&gt;=AM$13,IF(($AB13&gt;=AM$13)*($AB13&lt;AM$12),$AK$13,IF(($AB13&gt;=AM$12)*($AB13&lt;#REF!),$AK$12,IF(($AB13&gt;=#REF!)*($AB13&lt;AM$11),#REF!,IF(($AB13&gt;=AM$11),$AK$11,"")))),"-"),"")</f>
        <v>#REF!</v>
      </c>
      <c r="BG13" s="99" t="e">
        <f>IF($C13&lt;&gt;"",IF($AB13&gt;=AN$13,IF(($AB13&gt;=AN$13)*($AB13&lt;AN$12),$AK$13,IF(($AB13&gt;=AN$12)*($AB13&lt;#REF!),$AK$12,IF(($AB13&gt;=#REF!)*($AB13&lt;AN$11),#REF!,IF(($AB13&gt;=AN$11),$AK$11,"")))),"-"),"")</f>
        <v>#REF!</v>
      </c>
      <c r="BH13" s="99" t="e">
        <f>IF($C13&lt;&gt;"",IF($AB13&gt;=AO$13,IF(($AB13&gt;=AO$13)*($AB13&lt;AO$12),$AK$13,IF(($AB13&gt;=AO$12)*($AB13&lt;#REF!),$AK$12,IF(($AB13&gt;=#REF!)*($AB13&lt;AO$11),#REF!,IF(($AB13&gt;=AO$11),$AK$11,"")))),"-"),"")</f>
        <v>#REF!</v>
      </c>
      <c r="BI13" s="99" t="e">
        <f>IF($C13&lt;&gt;"",IF($AB13&gt;=AP$13,IF(($AB13&gt;=AP$13)*($AB13&lt;AP$12),$AK$13,IF(($AB13&gt;=AP$12)*($AB13&lt;#REF!),$AK$12,IF(($AB13&gt;=#REF!)*($AB13&lt;AP$11),#REF!,IF(($AB13&gt;=AP$11),$AK$11,"")))),"-"),"")</f>
        <v>#REF!</v>
      </c>
      <c r="BJ13" s="99" t="e">
        <f>IF($C13&lt;&gt;"",IF($AB13&gt;=AQ$13,IF(($AB13&gt;=AQ$13)*($AB13&lt;AQ$12),$AK$13,IF(($AB13&gt;=AQ$12)*($AB13&lt;#REF!),$AK$12,IF(($AB13&gt;=#REF!)*($AB13&lt;AQ$11),#REF!,IF(($AB13&gt;=AQ$11),$AK$11,"")))),"-"),"")</f>
        <v>#REF!</v>
      </c>
      <c r="BK13" s="99" t="e">
        <f>IF($C13&lt;&gt;"",IF($AB13&gt;=AR$13,IF(($AB13&gt;=AR$13)*($AB13&lt;AR$12),$AK$13,IF(($AB13&gt;=AR$12)*($AB13&lt;#REF!),$AK$12,IF(($AB13&gt;=#REF!)*($AB13&lt;AR$11),#REF!,IF(($AB13&gt;=AR$11),$AK$11,"")))),"-"),"")</f>
        <v>#REF!</v>
      </c>
      <c r="BL13" s="99" t="e">
        <f>IF($C13&lt;&gt;"",IF($AB13&gt;=AS$13,IF(($AB13&gt;=AS$13)*($AB13&lt;AS$12),$AK$13,IF(($AB13&gt;=AS$12)*($AB13&lt;#REF!),$AK$12,IF(($AB13&gt;=#REF!)*($AB13&lt;AS$11),#REF!,IF(($AB13&gt;=AS$11),$AK$11,"")))),"-"),"")</f>
        <v>#REF!</v>
      </c>
      <c r="BM13" s="99" t="e">
        <f>IF($C13&lt;&gt;"",IF($AB13&gt;=AT$13,IF(($AB13&gt;=AT$13)*($AB13&lt;AT$12),$AK$13,IF(($AB13&gt;=AT$12)*($AB13&lt;#REF!),$AK$12,IF(($AB13&gt;=#REF!)*($AB13&lt;AT$11),#REF!,IF(($AB13&gt;=AT$11),$AK$11,"")))),"-"),"")</f>
        <v>#REF!</v>
      </c>
      <c r="BN13" s="99" t="e">
        <f>IF($C13&lt;&gt;"",IF($AB13&gt;=AU$13,IF(($AB13&gt;=AU$13)*($AB13&lt;AU$12),$AK$13,IF(($AB13&gt;=AU$12)*($AB13&lt;#REF!),$AK$12,IF(($AB13&gt;=#REF!)*($AB13&lt;AU$11),#REF!,IF(($AB13&gt;=AU$11),$AK$11,"")))),"-"),"")</f>
        <v>#REF!</v>
      </c>
      <c r="BO13" s="99" t="e">
        <f>IF($C13&lt;&gt;"",IF($AB13&gt;=AV$13,IF(($AB13&gt;=AV$13)*($AB13&lt;AV$12),$AK$13,IF(($AB13&gt;=AV$12)*($AB13&lt;#REF!),$AK$12,IF(($AB13&gt;=#REF!)*($AB13&lt;AV$11),#REF!,IF(($AB13&gt;=AV$11),$AK$11,"")))),"-"),"")</f>
        <v>#REF!</v>
      </c>
      <c r="BP13" s="99" t="e">
        <f>IF($C13&lt;&gt;"",IF($AB13&gt;=AW$13,IF(($AB13&gt;=AW$13)*($AB13&lt;AW$12),$AK$13,IF(($AB13&gt;=AW$12)*($AB13&lt;#REF!),$AK$12,IF(($AB13&gt;=#REF!)*($AB13&lt;AW$11),#REF!,IF(($AB13&gt;=AW$11),$AK$11,"")))),"-"),"")</f>
        <v>#REF!</v>
      </c>
      <c r="BQ13" s="99" t="e">
        <f>IF($C13&lt;&gt;"",IF($AB13&gt;=AX$13,IF(($AB13&gt;=AX$13)*($AB13&lt;AX$12),$AK$13,IF(($AB13&gt;=AX$12)*($AB13&lt;#REF!),$AK$12,IF(($AB13&gt;=#REF!)*($AB13&lt;AX$11),#REF!,IF(($AB13&gt;=AX$11),$AK$11,"")))),"-"),"")</f>
        <v>#REF!</v>
      </c>
      <c r="BR13" s="99" t="e">
        <f>IF($C13&lt;&gt;"",IF($AB13&gt;=AY$13,IF(($AB13&gt;=AY$13)*($AB13&lt;AY$12),$AK$13,IF(($AB13&gt;=AY$12)*($AB13&lt;#REF!),$AK$12,IF(($AB13&gt;=#REF!)*($AB13&lt;AY$11),#REF!,IF(($AB13&gt;=AY$11),$AK$11,"")))),"-"),"")</f>
        <v>#REF!</v>
      </c>
      <c r="BS13" s="99" t="e">
        <f>IF($C13&lt;&gt;"",IF($AB13&gt;=AZ$13,IF(($AB13&gt;=AZ$13)*($AB13&lt;AZ$12),$AK$13,IF(($AB13&gt;=AZ$12)*($AB13&lt;#REF!),$AK$12,IF(($AB13&gt;=#REF!)*($AB13&lt;AZ$11),#REF!,IF(($AB13&gt;=AZ$11),$AK$11,"")))),"-"),"")</f>
        <v>#REF!</v>
      </c>
      <c r="BT13" s="99" t="e">
        <f>IF($C13&lt;&gt;"",IF($AB13&gt;=BA$13,IF(($AB13&gt;=BA$13)*($AB13&lt;BA$12),$AK$13,IF(($AB13&gt;=BA$12)*($AB13&lt;#REF!),$AK$12,IF(($AB13&gt;=#REF!)*($AB13&lt;BA$11),#REF!,IF(($AB13&gt;=BA$11),$AK$11,"")))),"-"),"")</f>
        <v>#REF!</v>
      </c>
      <c r="BU13" s="99" t="e">
        <f>IF($C13&lt;&gt;"",IF($AB13&gt;=BB$13,IF(($AB13&gt;=BB$13)*($AB13&lt;BB$12),$AK$13,IF(($AB13&gt;=BB$12)*($AB13&lt;#REF!),$AK$12,IF(($AB13&gt;=#REF!)*($AB13&lt;BB$11),#REF!,IF(($AB13&gt;=BB$11),$AK$11,"")))),"-"),"")</f>
        <v>#REF!</v>
      </c>
      <c r="BV13" s="99" t="e">
        <f>IF($C13&lt;&gt;"",IF($AB13&gt;=BC$13,IF(($AB13&gt;=BC$13)*($AB13&lt;BC$12),$AK$13,IF(($AB13&gt;=BC$12)*($AB13&lt;#REF!),$AK$12,IF(($AB13&gt;=#REF!)*($AB13&lt;BC$11),#REF!,IF(($AB13&gt;=BC$11),$AK$11,"")))),"-"),"")</f>
        <v>#REF!</v>
      </c>
      <c r="BW13" s="100" t="str">
        <f t="shared" si="4"/>
        <v/>
      </c>
      <c r="BX13" s="100" t="str">
        <f t="shared" si="5"/>
        <v/>
      </c>
      <c r="BY13" s="100" t="str">
        <f t="shared" si="19"/>
        <v/>
      </c>
      <c r="BZ13" s="100" t="str">
        <f t="shared" si="20"/>
        <v/>
      </c>
      <c r="CA13" s="101"/>
      <c r="CB13" s="102" t="str">
        <f t="shared" si="21"/>
        <v/>
      </c>
    </row>
    <row r="14" spans="1:80" x14ac:dyDescent="0.25">
      <c r="A14" s="103" t="s">
        <v>80</v>
      </c>
      <c r="B14" s="75" t="s">
        <v>59</v>
      </c>
      <c r="C14" s="76">
        <v>1996</v>
      </c>
      <c r="D14" s="77"/>
      <c r="E14" s="78"/>
      <c r="F14" s="79">
        <f t="shared" si="0"/>
        <v>0</v>
      </c>
      <c r="G14" s="80"/>
      <c r="H14" s="81">
        <f t="shared" si="22"/>
        <v>0</v>
      </c>
      <c r="I14" s="82">
        <v>7.3</v>
      </c>
      <c r="J14" s="81">
        <f t="shared" si="6"/>
        <v>296</v>
      </c>
      <c r="K14" s="83">
        <v>40</v>
      </c>
      <c r="L14" s="81">
        <f t="shared" si="7"/>
        <v>360</v>
      </c>
      <c r="M14" s="84">
        <v>100</v>
      </c>
      <c r="N14" s="85"/>
      <c r="O14" s="81">
        <f t="shared" si="8"/>
        <v>243</v>
      </c>
      <c r="P14" s="80">
        <v>5.95</v>
      </c>
      <c r="Q14" s="81">
        <f t="shared" si="9"/>
        <v>586</v>
      </c>
      <c r="R14" s="84">
        <v>62</v>
      </c>
      <c r="S14" s="81">
        <f t="shared" si="10"/>
        <v>824</v>
      </c>
      <c r="T14" s="86">
        <v>86</v>
      </c>
      <c r="U14" s="81">
        <f t="shared" si="11"/>
        <v>770</v>
      </c>
      <c r="V14" s="87"/>
      <c r="W14" s="81">
        <f t="shared" si="1"/>
        <v>0</v>
      </c>
      <c r="X14" s="83">
        <v>300</v>
      </c>
      <c r="Y14" s="88"/>
      <c r="Z14" s="81">
        <f t="shared" si="12"/>
        <v>760</v>
      </c>
      <c r="AA14" s="89">
        <f t="shared" si="13"/>
        <v>1</v>
      </c>
      <c r="AB14" s="90">
        <f t="shared" si="2"/>
        <v>3839</v>
      </c>
      <c r="AC14" s="42"/>
      <c r="AD14" s="91">
        <f t="shared" si="14"/>
        <v>760</v>
      </c>
      <c r="AE14" s="92">
        <f t="shared" si="15"/>
        <v>0</v>
      </c>
      <c r="AF14" s="93" t="str">
        <f t="shared" si="16"/>
        <v/>
      </c>
      <c r="AG14" s="93">
        <f t="shared" si="17"/>
        <v>0</v>
      </c>
      <c r="AH14" s="93">
        <f t="shared" si="18"/>
        <v>0</v>
      </c>
      <c r="AI14" s="94">
        <f t="shared" si="3"/>
        <v>-1996</v>
      </c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9" t="e">
        <f>IF($C14&lt;&gt;"",IF($AB14&gt;=AL$13,IF(($AB14&gt;=AL$13)*($AB14&lt;AL$12),$AK$13,IF(($AB14&gt;=AL$12)*($AB14&lt;#REF!),$AK$12,IF(($AB14&gt;=#REF!)*($AB14&lt;AL$11),#REF!,IF(($AB14&gt;=AL$11),$AK$11,"")))),"-"),"")</f>
        <v>#REF!</v>
      </c>
      <c r="BF14" s="99" t="e">
        <f>IF($C14&lt;&gt;"",IF($AB14&gt;=AM$13,IF(($AB14&gt;=AM$13)*($AB14&lt;AM$12),$AK$13,IF(($AB14&gt;=AM$12)*($AB14&lt;#REF!),$AK$12,IF(($AB14&gt;=#REF!)*($AB14&lt;AM$11),#REF!,IF(($AB14&gt;=AM$11),$AK$11,"")))),"-"),"")</f>
        <v>#REF!</v>
      </c>
      <c r="BG14" s="99" t="e">
        <f>IF($C14&lt;&gt;"",IF($AB14&gt;=AN$13,IF(($AB14&gt;=AN$13)*($AB14&lt;AN$12),$AK$13,IF(($AB14&gt;=AN$12)*($AB14&lt;#REF!),$AK$12,IF(($AB14&gt;=#REF!)*($AB14&lt;AN$11),#REF!,IF(($AB14&gt;=AN$11),$AK$11,"")))),"-"),"")</f>
        <v>#REF!</v>
      </c>
      <c r="BH14" s="99" t="e">
        <f>IF($C14&lt;&gt;"",IF($AB14&gt;=AO$13,IF(($AB14&gt;=AO$13)*($AB14&lt;AO$12),$AK$13,IF(($AB14&gt;=AO$12)*($AB14&lt;#REF!),$AK$12,IF(($AB14&gt;=#REF!)*($AB14&lt;AO$11),#REF!,IF(($AB14&gt;=AO$11),$AK$11,"")))),"-"),"")</f>
        <v>#REF!</v>
      </c>
      <c r="BI14" s="99" t="e">
        <f>IF($C14&lt;&gt;"",IF($AB14&gt;=AP$13,IF(($AB14&gt;=AP$13)*($AB14&lt;AP$12),$AK$13,IF(($AB14&gt;=AP$12)*($AB14&lt;#REF!),$AK$12,IF(($AB14&gt;=#REF!)*($AB14&lt;AP$11),#REF!,IF(($AB14&gt;=AP$11),$AK$11,"")))),"-"),"")</f>
        <v>#REF!</v>
      </c>
      <c r="BJ14" s="99" t="e">
        <f>IF($C14&lt;&gt;"",IF($AB14&gt;=AQ$13,IF(($AB14&gt;=AQ$13)*($AB14&lt;AQ$12),$AK$13,IF(($AB14&gt;=AQ$12)*($AB14&lt;#REF!),$AK$12,IF(($AB14&gt;=#REF!)*($AB14&lt;AQ$11),#REF!,IF(($AB14&gt;=AQ$11),$AK$11,"")))),"-"),"")</f>
        <v>#REF!</v>
      </c>
      <c r="BK14" s="99" t="e">
        <f>IF($C14&lt;&gt;"",IF($AB14&gt;=AR$13,IF(($AB14&gt;=AR$13)*($AB14&lt;AR$12),$AK$13,IF(($AB14&gt;=AR$12)*($AB14&lt;#REF!),$AK$12,IF(($AB14&gt;=#REF!)*($AB14&lt;AR$11),#REF!,IF(($AB14&gt;=AR$11),$AK$11,"")))),"-"),"")</f>
        <v>#REF!</v>
      </c>
      <c r="BL14" s="99" t="e">
        <f>IF($C14&lt;&gt;"",IF($AB14&gt;=AS$13,IF(($AB14&gt;=AS$13)*($AB14&lt;AS$12),$AK$13,IF(($AB14&gt;=AS$12)*($AB14&lt;#REF!),$AK$12,IF(($AB14&gt;=#REF!)*($AB14&lt;AS$11),#REF!,IF(($AB14&gt;=AS$11),$AK$11,"")))),"-"),"")</f>
        <v>#REF!</v>
      </c>
      <c r="BM14" s="99" t="e">
        <f>IF($C14&lt;&gt;"",IF($AB14&gt;=AT$13,IF(($AB14&gt;=AT$13)*($AB14&lt;AT$12),$AK$13,IF(($AB14&gt;=AT$12)*($AB14&lt;#REF!),$AK$12,IF(($AB14&gt;=#REF!)*($AB14&lt;AT$11),#REF!,IF(($AB14&gt;=AT$11),$AK$11,"")))),"-"),"")</f>
        <v>#REF!</v>
      </c>
      <c r="BN14" s="99" t="e">
        <f>IF($C14&lt;&gt;"",IF($AB14&gt;=AU$13,IF(($AB14&gt;=AU$13)*($AB14&lt;AU$12),$AK$13,IF(($AB14&gt;=AU$12)*($AB14&lt;#REF!),$AK$12,IF(($AB14&gt;=#REF!)*($AB14&lt;AU$11),#REF!,IF(($AB14&gt;=AU$11),$AK$11,"")))),"-"),"")</f>
        <v>#REF!</v>
      </c>
      <c r="BO14" s="99" t="e">
        <f>IF($C14&lt;&gt;"",IF($AB14&gt;=AV$13,IF(($AB14&gt;=AV$13)*($AB14&lt;AV$12),$AK$13,IF(($AB14&gt;=AV$12)*($AB14&lt;#REF!),$AK$12,IF(($AB14&gt;=#REF!)*($AB14&lt;AV$11),#REF!,IF(($AB14&gt;=AV$11),$AK$11,"")))),"-"),"")</f>
        <v>#REF!</v>
      </c>
      <c r="BP14" s="99" t="e">
        <f>IF($C14&lt;&gt;"",IF($AB14&gt;=AW$13,IF(($AB14&gt;=AW$13)*($AB14&lt;AW$12),$AK$13,IF(($AB14&gt;=AW$12)*($AB14&lt;#REF!),$AK$12,IF(($AB14&gt;=#REF!)*($AB14&lt;AW$11),#REF!,IF(($AB14&gt;=AW$11),$AK$11,"")))),"-"),"")</f>
        <v>#REF!</v>
      </c>
      <c r="BQ14" s="99" t="e">
        <f>IF($C14&lt;&gt;"",IF($AB14&gt;=AX$13,IF(($AB14&gt;=AX$13)*($AB14&lt;AX$12),$AK$13,IF(($AB14&gt;=AX$12)*($AB14&lt;#REF!),$AK$12,IF(($AB14&gt;=#REF!)*($AB14&lt;AX$11),#REF!,IF(($AB14&gt;=AX$11),$AK$11,"")))),"-"),"")</f>
        <v>#REF!</v>
      </c>
      <c r="BR14" s="99" t="e">
        <f>IF($C14&lt;&gt;"",IF($AB14&gt;=AY$13,IF(($AB14&gt;=AY$13)*($AB14&lt;AY$12),$AK$13,IF(($AB14&gt;=AY$12)*($AB14&lt;#REF!),$AK$12,IF(($AB14&gt;=#REF!)*($AB14&lt;AY$11),#REF!,IF(($AB14&gt;=AY$11),$AK$11,"")))),"-"),"")</f>
        <v>#REF!</v>
      </c>
      <c r="BS14" s="99" t="e">
        <f>IF($C14&lt;&gt;"",IF($AB14&gt;=AZ$13,IF(($AB14&gt;=AZ$13)*($AB14&lt;AZ$12),$AK$13,IF(($AB14&gt;=AZ$12)*($AB14&lt;#REF!),$AK$12,IF(($AB14&gt;=#REF!)*($AB14&lt;AZ$11),#REF!,IF(($AB14&gt;=AZ$11),$AK$11,"")))),"-"),"")</f>
        <v>#REF!</v>
      </c>
      <c r="BT14" s="99" t="e">
        <f>IF($C14&lt;&gt;"",IF($AB14&gt;=BA$13,IF(($AB14&gt;=BA$13)*($AB14&lt;BA$12),$AK$13,IF(($AB14&gt;=BA$12)*($AB14&lt;#REF!),$AK$12,IF(($AB14&gt;=#REF!)*($AB14&lt;BA$11),#REF!,IF(($AB14&gt;=BA$11),$AK$11,"")))),"-"),"")</f>
        <v>#REF!</v>
      </c>
      <c r="BU14" s="99" t="e">
        <f>IF($C14&lt;&gt;"",IF($AB14&gt;=BB$13,IF(($AB14&gt;=BB$13)*($AB14&lt;BB$12),$AK$13,IF(($AB14&gt;=BB$12)*($AB14&lt;#REF!),$AK$12,IF(($AB14&gt;=#REF!)*($AB14&lt;BB$11),#REF!,IF(($AB14&gt;=BB$11),$AK$11,"")))),"-"),"")</f>
        <v>#REF!</v>
      </c>
      <c r="BV14" s="99" t="e">
        <f>IF($C14&lt;&gt;"",IF($AB14&gt;=BC$13,IF(($AB14&gt;=BC$13)*($AB14&lt;BC$12),$AK$13,IF(($AB14&gt;=BC$12)*($AB14&lt;#REF!),$AK$12,IF(($AB14&gt;=#REF!)*($AB14&lt;BC$11),#REF!,IF(($AB14&gt;=BC$11),$AK$11,"")))),"-"),"")</f>
        <v>#REF!</v>
      </c>
      <c r="BW14" s="100" t="str">
        <f t="shared" si="4"/>
        <v/>
      </c>
      <c r="BX14" s="100" t="str">
        <f t="shared" si="5"/>
        <v/>
      </c>
      <c r="BY14" s="100" t="str">
        <f t="shared" si="19"/>
        <v/>
      </c>
      <c r="BZ14" s="100" t="str">
        <f t="shared" si="20"/>
        <v/>
      </c>
      <c r="CA14" s="101"/>
      <c r="CB14" s="102" t="str">
        <f t="shared" si="21"/>
        <v/>
      </c>
    </row>
    <row r="15" spans="1:80" x14ac:dyDescent="0.25">
      <c r="A15" s="103" t="s">
        <v>81</v>
      </c>
      <c r="B15" s="75" t="s">
        <v>60</v>
      </c>
      <c r="C15" s="76">
        <v>1997</v>
      </c>
      <c r="D15" s="77"/>
      <c r="E15" s="104"/>
      <c r="F15" s="79">
        <f t="shared" si="0"/>
        <v>0</v>
      </c>
      <c r="G15" s="80"/>
      <c r="H15" s="81">
        <f t="shared" si="22"/>
        <v>0</v>
      </c>
      <c r="I15" s="82">
        <v>7.1</v>
      </c>
      <c r="J15" s="81">
        <f t="shared" si="6"/>
        <v>283</v>
      </c>
      <c r="K15" s="83">
        <v>58</v>
      </c>
      <c r="L15" s="81">
        <f t="shared" si="7"/>
        <v>540</v>
      </c>
      <c r="M15" s="84">
        <v>91</v>
      </c>
      <c r="N15" s="85"/>
      <c r="O15" s="81">
        <f t="shared" si="8"/>
        <v>213</v>
      </c>
      <c r="P15" s="80">
        <v>5.8</v>
      </c>
      <c r="Q15" s="81">
        <f t="shared" si="9"/>
        <v>563</v>
      </c>
      <c r="R15" s="84">
        <v>54</v>
      </c>
      <c r="S15" s="81">
        <f t="shared" si="10"/>
        <v>710</v>
      </c>
      <c r="T15" s="86">
        <v>66</v>
      </c>
      <c r="U15" s="81">
        <f t="shared" si="11"/>
        <v>570</v>
      </c>
      <c r="V15" s="87"/>
      <c r="W15" s="81">
        <f t="shared" si="1"/>
        <v>0</v>
      </c>
      <c r="X15" s="83">
        <v>170</v>
      </c>
      <c r="Y15" s="88"/>
      <c r="Z15" s="81">
        <f t="shared" si="12"/>
        <v>218</v>
      </c>
      <c r="AA15" s="89">
        <f t="shared" si="13"/>
        <v>1</v>
      </c>
      <c r="AB15" s="90">
        <f t="shared" si="2"/>
        <v>3097</v>
      </c>
      <c r="AC15" s="42"/>
      <c r="AD15" s="91">
        <f t="shared" si="14"/>
        <v>218.33333333333337</v>
      </c>
      <c r="AE15" s="92">
        <f t="shared" si="15"/>
        <v>0</v>
      </c>
      <c r="AF15" s="93" t="str">
        <f t="shared" si="16"/>
        <v/>
      </c>
      <c r="AG15" s="93">
        <f t="shared" si="17"/>
        <v>0</v>
      </c>
      <c r="AH15" s="93">
        <f t="shared" si="18"/>
        <v>0</v>
      </c>
      <c r="AI15" s="94">
        <f t="shared" si="3"/>
        <v>-1997</v>
      </c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9" t="e">
        <f>IF($C15&lt;&gt;"",IF($AB15&gt;=AL$13,IF(($AB15&gt;=AL$13)*($AB15&lt;AL$12),$AK$13,IF(($AB15&gt;=AL$12)*($AB15&lt;#REF!),$AK$12,IF(($AB15&gt;=#REF!)*($AB15&lt;AL$11),#REF!,IF(($AB15&gt;=AL$11),$AK$11,"")))),"-"),"")</f>
        <v>#REF!</v>
      </c>
      <c r="BF15" s="99" t="e">
        <f>IF($C15&lt;&gt;"",IF($AB15&gt;=AM$13,IF(($AB15&gt;=AM$13)*($AB15&lt;AM$12),$AK$13,IF(($AB15&gt;=AM$12)*($AB15&lt;#REF!),$AK$12,IF(($AB15&gt;=#REF!)*($AB15&lt;AM$11),#REF!,IF(($AB15&gt;=AM$11),$AK$11,"")))),"-"),"")</f>
        <v>#REF!</v>
      </c>
      <c r="BG15" s="99" t="e">
        <f>IF($C15&lt;&gt;"",IF($AB15&gt;=AN$13,IF(($AB15&gt;=AN$13)*($AB15&lt;AN$12),$AK$13,IF(($AB15&gt;=AN$12)*($AB15&lt;#REF!),$AK$12,IF(($AB15&gt;=#REF!)*($AB15&lt;AN$11),#REF!,IF(($AB15&gt;=AN$11),$AK$11,"")))),"-"),"")</f>
        <v>#REF!</v>
      </c>
      <c r="BH15" s="99" t="e">
        <f>IF($C15&lt;&gt;"",IF($AB15&gt;=AO$13,IF(($AB15&gt;=AO$13)*($AB15&lt;AO$12),$AK$13,IF(($AB15&gt;=AO$12)*($AB15&lt;#REF!),$AK$12,IF(($AB15&gt;=#REF!)*($AB15&lt;AO$11),#REF!,IF(($AB15&gt;=AO$11),$AK$11,"")))),"-"),"")</f>
        <v>#REF!</v>
      </c>
      <c r="BI15" s="99" t="e">
        <f>IF($C15&lt;&gt;"",IF($AB15&gt;=AP$13,IF(($AB15&gt;=AP$13)*($AB15&lt;AP$12),$AK$13,IF(($AB15&gt;=AP$12)*($AB15&lt;#REF!),$AK$12,IF(($AB15&gt;=#REF!)*($AB15&lt;AP$11),#REF!,IF(($AB15&gt;=AP$11),$AK$11,"")))),"-"),"")</f>
        <v>#REF!</v>
      </c>
      <c r="BJ15" s="99" t="e">
        <f>IF($C15&lt;&gt;"",IF($AB15&gt;=AQ$13,IF(($AB15&gt;=AQ$13)*($AB15&lt;AQ$12),$AK$13,IF(($AB15&gt;=AQ$12)*($AB15&lt;#REF!),$AK$12,IF(($AB15&gt;=#REF!)*($AB15&lt;AQ$11),#REF!,IF(($AB15&gt;=AQ$11),$AK$11,"")))),"-"),"")</f>
        <v>#REF!</v>
      </c>
      <c r="BK15" s="99" t="e">
        <f>IF($C15&lt;&gt;"",IF($AB15&gt;=AR$13,IF(($AB15&gt;=AR$13)*($AB15&lt;AR$12),$AK$13,IF(($AB15&gt;=AR$12)*($AB15&lt;#REF!),$AK$12,IF(($AB15&gt;=#REF!)*($AB15&lt;AR$11),#REF!,IF(($AB15&gt;=AR$11),$AK$11,"")))),"-"),"")</f>
        <v>#REF!</v>
      </c>
      <c r="BL15" s="99" t="e">
        <f>IF($C15&lt;&gt;"",IF($AB15&gt;=AS$13,IF(($AB15&gt;=AS$13)*($AB15&lt;AS$12),$AK$13,IF(($AB15&gt;=AS$12)*($AB15&lt;#REF!),$AK$12,IF(($AB15&gt;=#REF!)*($AB15&lt;AS$11),#REF!,IF(($AB15&gt;=AS$11),$AK$11,"")))),"-"),"")</f>
        <v>#REF!</v>
      </c>
      <c r="BM15" s="99" t="e">
        <f>IF($C15&lt;&gt;"",IF($AB15&gt;=AT$13,IF(($AB15&gt;=AT$13)*($AB15&lt;AT$12),$AK$13,IF(($AB15&gt;=AT$12)*($AB15&lt;#REF!),$AK$12,IF(($AB15&gt;=#REF!)*($AB15&lt;AT$11),#REF!,IF(($AB15&gt;=AT$11),$AK$11,"")))),"-"),"")</f>
        <v>#REF!</v>
      </c>
      <c r="BN15" s="99" t="e">
        <f>IF($C15&lt;&gt;"",IF($AB15&gt;=AU$13,IF(($AB15&gt;=AU$13)*($AB15&lt;AU$12),$AK$13,IF(($AB15&gt;=AU$12)*($AB15&lt;#REF!),$AK$12,IF(($AB15&gt;=#REF!)*($AB15&lt;AU$11),#REF!,IF(($AB15&gt;=AU$11),$AK$11,"")))),"-"),"")</f>
        <v>#REF!</v>
      </c>
      <c r="BO15" s="99" t="e">
        <f>IF($C15&lt;&gt;"",IF($AB15&gt;=AV$13,IF(($AB15&gt;=AV$13)*($AB15&lt;AV$12),$AK$13,IF(($AB15&gt;=AV$12)*($AB15&lt;#REF!),$AK$12,IF(($AB15&gt;=#REF!)*($AB15&lt;AV$11),#REF!,IF(($AB15&gt;=AV$11),$AK$11,"")))),"-"),"")</f>
        <v>#REF!</v>
      </c>
      <c r="BP15" s="99" t="e">
        <f>IF($C15&lt;&gt;"",IF($AB15&gt;=AW$13,IF(($AB15&gt;=AW$13)*($AB15&lt;AW$12),$AK$13,IF(($AB15&gt;=AW$12)*($AB15&lt;#REF!),$AK$12,IF(($AB15&gt;=#REF!)*($AB15&lt;AW$11),#REF!,IF(($AB15&gt;=AW$11),$AK$11,"")))),"-"),"")</f>
        <v>#REF!</v>
      </c>
      <c r="BQ15" s="99" t="e">
        <f>IF($C15&lt;&gt;"",IF($AB15&gt;=AX$13,IF(($AB15&gt;=AX$13)*($AB15&lt;AX$12),$AK$13,IF(($AB15&gt;=AX$12)*($AB15&lt;#REF!),$AK$12,IF(($AB15&gt;=#REF!)*($AB15&lt;AX$11),#REF!,IF(($AB15&gt;=AX$11),$AK$11,"")))),"-"),"")</f>
        <v>#REF!</v>
      </c>
      <c r="BR15" s="99" t="e">
        <f>IF($C15&lt;&gt;"",IF($AB15&gt;=AY$13,IF(($AB15&gt;=AY$13)*($AB15&lt;AY$12),$AK$13,IF(($AB15&gt;=AY$12)*($AB15&lt;#REF!),$AK$12,IF(($AB15&gt;=#REF!)*($AB15&lt;AY$11),#REF!,IF(($AB15&gt;=AY$11),$AK$11,"")))),"-"),"")</f>
        <v>#REF!</v>
      </c>
      <c r="BS15" s="99" t="e">
        <f>IF($C15&lt;&gt;"",IF($AB15&gt;=AZ$13,IF(($AB15&gt;=AZ$13)*($AB15&lt;AZ$12),$AK$13,IF(($AB15&gt;=AZ$12)*($AB15&lt;#REF!),$AK$12,IF(($AB15&gt;=#REF!)*($AB15&lt;AZ$11),#REF!,IF(($AB15&gt;=AZ$11),$AK$11,"")))),"-"),"")</f>
        <v>#REF!</v>
      </c>
      <c r="BT15" s="99" t="e">
        <f>IF($C15&lt;&gt;"",IF($AB15&gt;=BA$13,IF(($AB15&gt;=BA$13)*($AB15&lt;BA$12),$AK$13,IF(($AB15&gt;=BA$12)*($AB15&lt;#REF!),$AK$12,IF(($AB15&gt;=#REF!)*($AB15&lt;BA$11),#REF!,IF(($AB15&gt;=BA$11),$AK$11,"")))),"-"),"")</f>
        <v>#REF!</v>
      </c>
      <c r="BU15" s="99" t="e">
        <f>IF($C15&lt;&gt;"",IF($AB15&gt;=BB$13,IF(($AB15&gt;=BB$13)*($AB15&lt;BB$12),$AK$13,IF(($AB15&gt;=BB$12)*($AB15&lt;#REF!),$AK$12,IF(($AB15&gt;=#REF!)*($AB15&lt;BB$11),#REF!,IF(($AB15&gt;=BB$11),$AK$11,"")))),"-"),"")</f>
        <v>#REF!</v>
      </c>
      <c r="BV15" s="99" t="e">
        <f>IF($C15&lt;&gt;"",IF($AB15&gt;=BC$13,IF(($AB15&gt;=BC$13)*($AB15&lt;BC$12),$AK$13,IF(($AB15&gt;=BC$12)*($AB15&lt;#REF!),$AK$12,IF(($AB15&gt;=#REF!)*($AB15&lt;BC$11),#REF!,IF(($AB15&gt;=BC$11),$AK$11,"")))),"-"),"")</f>
        <v>#REF!</v>
      </c>
      <c r="BW15" s="100" t="str">
        <f t="shared" si="4"/>
        <v/>
      </c>
      <c r="BX15" s="100" t="str">
        <f t="shared" si="5"/>
        <v/>
      </c>
      <c r="BY15" s="100" t="str">
        <f t="shared" si="19"/>
        <v/>
      </c>
      <c r="BZ15" s="100" t="str">
        <f t="shared" si="20"/>
        <v/>
      </c>
      <c r="CA15" s="101"/>
      <c r="CB15" s="102" t="str">
        <f t="shared" si="21"/>
        <v/>
      </c>
    </row>
    <row r="16" spans="1:80" x14ac:dyDescent="0.25">
      <c r="A16" s="74">
        <v>13</v>
      </c>
      <c r="B16" s="75" t="s">
        <v>61</v>
      </c>
      <c r="C16" s="76">
        <v>1996</v>
      </c>
      <c r="D16" s="77"/>
      <c r="E16" s="78"/>
      <c r="F16" s="79">
        <f t="shared" si="0"/>
        <v>0</v>
      </c>
      <c r="G16" s="80"/>
      <c r="H16" s="81">
        <f t="shared" si="22"/>
        <v>0</v>
      </c>
      <c r="I16" s="82">
        <v>6.7</v>
      </c>
      <c r="J16" s="81">
        <f t="shared" si="6"/>
        <v>256</v>
      </c>
      <c r="K16" s="83">
        <v>48</v>
      </c>
      <c r="L16" s="81">
        <f t="shared" si="7"/>
        <v>440</v>
      </c>
      <c r="M16" s="84">
        <v>70</v>
      </c>
      <c r="N16" s="85"/>
      <c r="O16" s="81">
        <f t="shared" si="8"/>
        <v>143</v>
      </c>
      <c r="P16" s="80">
        <v>5.2</v>
      </c>
      <c r="Q16" s="81">
        <f t="shared" si="9"/>
        <v>471</v>
      </c>
      <c r="R16" s="84">
        <v>60</v>
      </c>
      <c r="S16" s="81">
        <f t="shared" si="10"/>
        <v>795</v>
      </c>
      <c r="T16" s="86">
        <v>64</v>
      </c>
      <c r="U16" s="81">
        <f t="shared" si="11"/>
        <v>550</v>
      </c>
      <c r="V16" s="87"/>
      <c r="W16" s="81">
        <f t="shared" si="1"/>
        <v>0</v>
      </c>
      <c r="X16" s="83">
        <v>240</v>
      </c>
      <c r="Y16" s="88"/>
      <c r="Z16" s="81">
        <f t="shared" si="12"/>
        <v>510</v>
      </c>
      <c r="AA16" s="89">
        <f t="shared" si="13"/>
        <v>1</v>
      </c>
      <c r="AB16" s="90">
        <f t="shared" si="2"/>
        <v>3165</v>
      </c>
      <c r="AC16" s="42"/>
      <c r="AD16" s="91">
        <f t="shared" si="14"/>
        <v>510.00000000000006</v>
      </c>
      <c r="AE16" s="92">
        <f t="shared" si="15"/>
        <v>0</v>
      </c>
      <c r="AF16" s="93" t="str">
        <f t="shared" si="16"/>
        <v/>
      </c>
      <c r="AG16" s="93">
        <f t="shared" si="17"/>
        <v>0</v>
      </c>
      <c r="AH16" s="93">
        <f t="shared" si="18"/>
        <v>0</v>
      </c>
      <c r="AI16" s="94">
        <f t="shared" si="3"/>
        <v>-1996</v>
      </c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9" t="e">
        <f>IF($C16&lt;&gt;"",IF($AB16&gt;=AL$13,IF(($AB16&gt;=AL$13)*($AB16&lt;AL$12),$AK$13,IF(($AB16&gt;=AL$12)*($AB16&lt;#REF!),$AK$12,IF(($AB16&gt;=#REF!)*($AB16&lt;AL$11),#REF!,IF(($AB16&gt;=AL$11),$AK$11,"")))),"-"),"")</f>
        <v>#REF!</v>
      </c>
      <c r="BF16" s="99" t="e">
        <f>IF($C16&lt;&gt;"",IF($AB16&gt;=AM$13,IF(($AB16&gt;=AM$13)*($AB16&lt;AM$12),$AK$13,IF(($AB16&gt;=AM$12)*($AB16&lt;#REF!),$AK$12,IF(($AB16&gt;=#REF!)*($AB16&lt;AM$11),#REF!,IF(($AB16&gt;=AM$11),$AK$11,"")))),"-"),"")</f>
        <v>#REF!</v>
      </c>
      <c r="BG16" s="99" t="e">
        <f>IF($C16&lt;&gt;"",IF($AB16&gt;=AN$13,IF(($AB16&gt;=AN$13)*($AB16&lt;AN$12),$AK$13,IF(($AB16&gt;=AN$12)*($AB16&lt;#REF!),$AK$12,IF(($AB16&gt;=#REF!)*($AB16&lt;AN$11),#REF!,IF(($AB16&gt;=AN$11),$AK$11,"")))),"-"),"")</f>
        <v>#REF!</v>
      </c>
      <c r="BH16" s="99" t="e">
        <f>IF($C16&lt;&gt;"",IF($AB16&gt;=AO$13,IF(($AB16&gt;=AO$13)*($AB16&lt;AO$12),$AK$13,IF(($AB16&gt;=AO$12)*($AB16&lt;#REF!),$AK$12,IF(($AB16&gt;=#REF!)*($AB16&lt;AO$11),#REF!,IF(($AB16&gt;=AO$11),$AK$11,"")))),"-"),"")</f>
        <v>#REF!</v>
      </c>
      <c r="BI16" s="99" t="e">
        <f>IF($C16&lt;&gt;"",IF($AB16&gt;=AP$13,IF(($AB16&gt;=AP$13)*($AB16&lt;AP$12),$AK$13,IF(($AB16&gt;=AP$12)*($AB16&lt;#REF!),$AK$12,IF(($AB16&gt;=#REF!)*($AB16&lt;AP$11),#REF!,IF(($AB16&gt;=AP$11),$AK$11,"")))),"-"),"")</f>
        <v>#REF!</v>
      </c>
      <c r="BJ16" s="99" t="e">
        <f>IF($C16&lt;&gt;"",IF($AB16&gt;=AQ$13,IF(($AB16&gt;=AQ$13)*($AB16&lt;AQ$12),$AK$13,IF(($AB16&gt;=AQ$12)*($AB16&lt;#REF!),$AK$12,IF(($AB16&gt;=#REF!)*($AB16&lt;AQ$11),#REF!,IF(($AB16&gt;=AQ$11),$AK$11,"")))),"-"),"")</f>
        <v>#REF!</v>
      </c>
      <c r="BK16" s="99" t="e">
        <f>IF($C16&lt;&gt;"",IF($AB16&gt;=AR$13,IF(($AB16&gt;=AR$13)*($AB16&lt;AR$12),$AK$13,IF(($AB16&gt;=AR$12)*($AB16&lt;#REF!),$AK$12,IF(($AB16&gt;=#REF!)*($AB16&lt;AR$11),#REF!,IF(($AB16&gt;=AR$11),$AK$11,"")))),"-"),"")</f>
        <v>#REF!</v>
      </c>
      <c r="BL16" s="99" t="e">
        <f>IF($C16&lt;&gt;"",IF($AB16&gt;=AS$13,IF(($AB16&gt;=AS$13)*($AB16&lt;AS$12),$AK$13,IF(($AB16&gt;=AS$12)*($AB16&lt;#REF!),$AK$12,IF(($AB16&gt;=#REF!)*($AB16&lt;AS$11),#REF!,IF(($AB16&gt;=AS$11),$AK$11,"")))),"-"),"")</f>
        <v>#REF!</v>
      </c>
      <c r="BM16" s="99" t="e">
        <f>IF($C16&lt;&gt;"",IF($AB16&gt;=AT$13,IF(($AB16&gt;=AT$13)*($AB16&lt;AT$12),$AK$13,IF(($AB16&gt;=AT$12)*($AB16&lt;#REF!),$AK$12,IF(($AB16&gt;=#REF!)*($AB16&lt;AT$11),#REF!,IF(($AB16&gt;=AT$11),$AK$11,"")))),"-"),"")</f>
        <v>#REF!</v>
      </c>
      <c r="BN16" s="99" t="e">
        <f>IF($C16&lt;&gt;"",IF($AB16&gt;=AU$13,IF(($AB16&gt;=AU$13)*($AB16&lt;AU$12),$AK$13,IF(($AB16&gt;=AU$12)*($AB16&lt;#REF!),$AK$12,IF(($AB16&gt;=#REF!)*($AB16&lt;AU$11),#REF!,IF(($AB16&gt;=AU$11),$AK$11,"")))),"-"),"")</f>
        <v>#REF!</v>
      </c>
      <c r="BO16" s="99" t="e">
        <f>IF($C16&lt;&gt;"",IF($AB16&gt;=AV$13,IF(($AB16&gt;=AV$13)*($AB16&lt;AV$12),$AK$13,IF(($AB16&gt;=AV$12)*($AB16&lt;#REF!),$AK$12,IF(($AB16&gt;=#REF!)*($AB16&lt;AV$11),#REF!,IF(($AB16&gt;=AV$11),$AK$11,"")))),"-"),"")</f>
        <v>#REF!</v>
      </c>
      <c r="BP16" s="99" t="e">
        <f>IF($C16&lt;&gt;"",IF($AB16&gt;=AW$13,IF(($AB16&gt;=AW$13)*($AB16&lt;AW$12),$AK$13,IF(($AB16&gt;=AW$12)*($AB16&lt;#REF!),$AK$12,IF(($AB16&gt;=#REF!)*($AB16&lt;AW$11),#REF!,IF(($AB16&gt;=AW$11),$AK$11,"")))),"-"),"")</f>
        <v>#REF!</v>
      </c>
      <c r="BQ16" s="99" t="e">
        <f>IF($C16&lt;&gt;"",IF($AB16&gt;=AX$13,IF(($AB16&gt;=AX$13)*($AB16&lt;AX$12),$AK$13,IF(($AB16&gt;=AX$12)*($AB16&lt;#REF!),$AK$12,IF(($AB16&gt;=#REF!)*($AB16&lt;AX$11),#REF!,IF(($AB16&gt;=AX$11),$AK$11,"")))),"-"),"")</f>
        <v>#REF!</v>
      </c>
      <c r="BR16" s="99" t="e">
        <f>IF($C16&lt;&gt;"",IF($AB16&gt;=AY$13,IF(($AB16&gt;=AY$13)*($AB16&lt;AY$12),$AK$13,IF(($AB16&gt;=AY$12)*($AB16&lt;#REF!),$AK$12,IF(($AB16&gt;=#REF!)*($AB16&lt;AY$11),#REF!,IF(($AB16&gt;=AY$11),$AK$11,"")))),"-"),"")</f>
        <v>#REF!</v>
      </c>
      <c r="BS16" s="99" t="e">
        <f>IF($C16&lt;&gt;"",IF($AB16&gt;=AZ$13,IF(($AB16&gt;=AZ$13)*($AB16&lt;AZ$12),$AK$13,IF(($AB16&gt;=AZ$12)*($AB16&lt;#REF!),$AK$12,IF(($AB16&gt;=#REF!)*($AB16&lt;AZ$11),#REF!,IF(($AB16&gt;=AZ$11),$AK$11,"")))),"-"),"")</f>
        <v>#REF!</v>
      </c>
      <c r="BT16" s="99" t="e">
        <f>IF($C16&lt;&gt;"",IF($AB16&gt;=BA$13,IF(($AB16&gt;=BA$13)*($AB16&lt;BA$12),$AK$13,IF(($AB16&gt;=BA$12)*($AB16&lt;#REF!),$AK$12,IF(($AB16&gt;=#REF!)*($AB16&lt;BA$11),#REF!,IF(($AB16&gt;=BA$11),$AK$11,"")))),"-"),"")</f>
        <v>#REF!</v>
      </c>
      <c r="BU16" s="99" t="e">
        <f>IF($C16&lt;&gt;"",IF($AB16&gt;=BB$13,IF(($AB16&gt;=BB$13)*($AB16&lt;BB$12),$AK$13,IF(($AB16&gt;=BB$12)*($AB16&lt;#REF!),$AK$12,IF(($AB16&gt;=#REF!)*($AB16&lt;BB$11),#REF!,IF(($AB16&gt;=BB$11),$AK$11,"")))),"-"),"")</f>
        <v>#REF!</v>
      </c>
      <c r="BV16" s="99" t="e">
        <f>IF($C16&lt;&gt;"",IF($AB16&gt;=BC$13,IF(($AB16&gt;=BC$13)*($AB16&lt;BC$12),$AK$13,IF(($AB16&gt;=BC$12)*($AB16&lt;#REF!),$AK$12,IF(($AB16&gt;=#REF!)*($AB16&lt;BC$11),#REF!,IF(($AB16&gt;=BC$11),$AK$11,"")))),"-"),"")</f>
        <v>#REF!</v>
      </c>
      <c r="BW16" s="100" t="str">
        <f t="shared" si="4"/>
        <v/>
      </c>
      <c r="BX16" s="100" t="str">
        <f t="shared" si="5"/>
        <v/>
      </c>
      <c r="BY16" s="100" t="str">
        <f t="shared" si="19"/>
        <v/>
      </c>
      <c r="BZ16" s="100" t="str">
        <f t="shared" si="20"/>
        <v/>
      </c>
      <c r="CA16" s="101"/>
      <c r="CB16" s="102" t="str">
        <f t="shared" si="21"/>
        <v/>
      </c>
    </row>
    <row r="17" spans="1:80" x14ac:dyDescent="0.25">
      <c r="A17" s="103">
        <v>14</v>
      </c>
      <c r="B17" s="75" t="s">
        <v>62</v>
      </c>
      <c r="C17" s="76">
        <v>1997</v>
      </c>
      <c r="D17" s="109"/>
      <c r="E17" s="78"/>
      <c r="F17" s="79">
        <f t="shared" si="0"/>
        <v>0</v>
      </c>
      <c r="G17" s="80"/>
      <c r="H17" s="81">
        <f t="shared" si="22"/>
        <v>0</v>
      </c>
      <c r="I17" s="82">
        <v>9.8000000000000007</v>
      </c>
      <c r="J17" s="81">
        <f t="shared" si="6"/>
        <v>463</v>
      </c>
      <c r="K17" s="83">
        <v>56</v>
      </c>
      <c r="L17" s="81">
        <f t="shared" si="7"/>
        <v>520</v>
      </c>
      <c r="M17" s="84">
        <v>150</v>
      </c>
      <c r="N17" s="85"/>
      <c r="O17" s="81">
        <f t="shared" si="8"/>
        <v>410</v>
      </c>
      <c r="P17" s="80">
        <v>5.8</v>
      </c>
      <c r="Q17" s="81">
        <f t="shared" si="9"/>
        <v>563</v>
      </c>
      <c r="R17" s="84">
        <v>29</v>
      </c>
      <c r="S17" s="81">
        <f t="shared" si="10"/>
        <v>352</v>
      </c>
      <c r="T17" s="86">
        <v>50</v>
      </c>
      <c r="U17" s="81">
        <f t="shared" si="11"/>
        <v>410</v>
      </c>
      <c r="V17" s="87"/>
      <c r="W17" s="81">
        <f t="shared" si="1"/>
        <v>0</v>
      </c>
      <c r="X17" s="83">
        <v>320</v>
      </c>
      <c r="Y17" s="88"/>
      <c r="Z17" s="81">
        <f t="shared" si="12"/>
        <v>843</v>
      </c>
      <c r="AA17" s="89">
        <f t="shared" si="13"/>
        <v>1</v>
      </c>
      <c r="AB17" s="90">
        <f t="shared" si="2"/>
        <v>3561</v>
      </c>
      <c r="AC17" s="42"/>
      <c r="AD17" s="91">
        <f t="shared" si="14"/>
        <v>843.33333333333348</v>
      </c>
      <c r="AE17" s="92">
        <f t="shared" si="15"/>
        <v>0</v>
      </c>
      <c r="AF17" s="93" t="str">
        <f t="shared" si="16"/>
        <v/>
      </c>
      <c r="AG17" s="93">
        <f t="shared" si="17"/>
        <v>0</v>
      </c>
      <c r="AH17" s="93">
        <f t="shared" si="18"/>
        <v>0</v>
      </c>
      <c r="AI17" s="94">
        <f t="shared" si="3"/>
        <v>-1997</v>
      </c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9" t="e">
        <f>IF($C17&lt;&gt;"",IF($AB17&gt;=AL$13,IF(($AB17&gt;=AL$13)*($AB17&lt;AL$12),$AK$13,IF(($AB17&gt;=AL$12)*($AB17&lt;#REF!),$AK$12,IF(($AB17&gt;=#REF!)*($AB17&lt;AL$11),#REF!,IF(($AB17&gt;=AL$11),$AK$11,"")))),"-"),"")</f>
        <v>#REF!</v>
      </c>
      <c r="BF17" s="99" t="e">
        <f>IF($C17&lt;&gt;"",IF($AB17&gt;=AM$13,IF(($AB17&gt;=AM$13)*($AB17&lt;AM$12),$AK$13,IF(($AB17&gt;=AM$12)*($AB17&lt;#REF!),$AK$12,IF(($AB17&gt;=#REF!)*($AB17&lt;AM$11),#REF!,IF(($AB17&gt;=AM$11),$AK$11,"")))),"-"),"")</f>
        <v>#REF!</v>
      </c>
      <c r="BG17" s="99" t="e">
        <f>IF($C17&lt;&gt;"",IF($AB17&gt;=AN$13,IF(($AB17&gt;=AN$13)*($AB17&lt;AN$12),$AK$13,IF(($AB17&gt;=AN$12)*($AB17&lt;#REF!),$AK$12,IF(($AB17&gt;=#REF!)*($AB17&lt;AN$11),#REF!,IF(($AB17&gt;=AN$11),$AK$11,"")))),"-"),"")</f>
        <v>#REF!</v>
      </c>
      <c r="BH17" s="99" t="e">
        <f>IF($C17&lt;&gt;"",IF($AB17&gt;=AO$13,IF(($AB17&gt;=AO$13)*($AB17&lt;AO$12),$AK$13,IF(($AB17&gt;=AO$12)*($AB17&lt;#REF!),$AK$12,IF(($AB17&gt;=#REF!)*($AB17&lt;AO$11),#REF!,IF(($AB17&gt;=AO$11),$AK$11,"")))),"-"),"")</f>
        <v>#REF!</v>
      </c>
      <c r="BI17" s="99" t="e">
        <f>IF($C17&lt;&gt;"",IF($AB17&gt;=AP$13,IF(($AB17&gt;=AP$13)*($AB17&lt;AP$12),$AK$13,IF(($AB17&gt;=AP$12)*($AB17&lt;#REF!),$AK$12,IF(($AB17&gt;=#REF!)*($AB17&lt;AP$11),#REF!,IF(($AB17&gt;=AP$11),$AK$11,"")))),"-"),"")</f>
        <v>#REF!</v>
      </c>
      <c r="BJ17" s="99" t="e">
        <f>IF($C17&lt;&gt;"",IF($AB17&gt;=AQ$13,IF(($AB17&gt;=AQ$13)*($AB17&lt;AQ$12),$AK$13,IF(($AB17&gt;=AQ$12)*($AB17&lt;#REF!),$AK$12,IF(($AB17&gt;=#REF!)*($AB17&lt;AQ$11),#REF!,IF(($AB17&gt;=AQ$11),$AK$11,"")))),"-"),"")</f>
        <v>#REF!</v>
      </c>
      <c r="BK17" s="99" t="e">
        <f>IF($C17&lt;&gt;"",IF($AB17&gt;=AR$13,IF(($AB17&gt;=AR$13)*($AB17&lt;AR$12),$AK$13,IF(($AB17&gt;=AR$12)*($AB17&lt;#REF!),$AK$12,IF(($AB17&gt;=#REF!)*($AB17&lt;AR$11),#REF!,IF(($AB17&gt;=AR$11),$AK$11,"")))),"-"),"")</f>
        <v>#REF!</v>
      </c>
      <c r="BL17" s="99" t="e">
        <f>IF($C17&lt;&gt;"",IF($AB17&gt;=AS$13,IF(($AB17&gt;=AS$13)*($AB17&lt;AS$12),$AK$13,IF(($AB17&gt;=AS$12)*($AB17&lt;#REF!),$AK$12,IF(($AB17&gt;=#REF!)*($AB17&lt;AS$11),#REF!,IF(($AB17&gt;=AS$11),$AK$11,"")))),"-"),"")</f>
        <v>#REF!</v>
      </c>
      <c r="BM17" s="99" t="e">
        <f>IF($C17&lt;&gt;"",IF($AB17&gt;=AT$13,IF(($AB17&gt;=AT$13)*($AB17&lt;AT$12),$AK$13,IF(($AB17&gt;=AT$12)*($AB17&lt;#REF!),$AK$12,IF(($AB17&gt;=#REF!)*($AB17&lt;AT$11),#REF!,IF(($AB17&gt;=AT$11),$AK$11,"")))),"-"),"")</f>
        <v>#REF!</v>
      </c>
      <c r="BN17" s="99" t="e">
        <f>IF($C17&lt;&gt;"",IF($AB17&gt;=AU$13,IF(($AB17&gt;=AU$13)*($AB17&lt;AU$12),$AK$13,IF(($AB17&gt;=AU$12)*($AB17&lt;#REF!),$AK$12,IF(($AB17&gt;=#REF!)*($AB17&lt;AU$11),#REF!,IF(($AB17&gt;=AU$11),$AK$11,"")))),"-"),"")</f>
        <v>#REF!</v>
      </c>
      <c r="BO17" s="99" t="e">
        <f>IF($C17&lt;&gt;"",IF($AB17&gt;=AV$13,IF(($AB17&gt;=AV$13)*($AB17&lt;AV$12),$AK$13,IF(($AB17&gt;=AV$12)*($AB17&lt;#REF!),$AK$12,IF(($AB17&gt;=#REF!)*($AB17&lt;AV$11),#REF!,IF(($AB17&gt;=AV$11),$AK$11,"")))),"-"),"")</f>
        <v>#REF!</v>
      </c>
      <c r="BP17" s="99" t="e">
        <f>IF($C17&lt;&gt;"",IF($AB17&gt;=AW$13,IF(($AB17&gt;=AW$13)*($AB17&lt;AW$12),$AK$13,IF(($AB17&gt;=AW$12)*($AB17&lt;#REF!),$AK$12,IF(($AB17&gt;=#REF!)*($AB17&lt;AW$11),#REF!,IF(($AB17&gt;=AW$11),$AK$11,"")))),"-"),"")</f>
        <v>#REF!</v>
      </c>
      <c r="BQ17" s="99" t="e">
        <f>IF($C17&lt;&gt;"",IF($AB17&gt;=AX$13,IF(($AB17&gt;=AX$13)*($AB17&lt;AX$12),$AK$13,IF(($AB17&gt;=AX$12)*($AB17&lt;#REF!),$AK$12,IF(($AB17&gt;=#REF!)*($AB17&lt;AX$11),#REF!,IF(($AB17&gt;=AX$11),$AK$11,"")))),"-"),"")</f>
        <v>#REF!</v>
      </c>
      <c r="BR17" s="99" t="e">
        <f>IF($C17&lt;&gt;"",IF($AB17&gt;=AY$13,IF(($AB17&gt;=AY$13)*($AB17&lt;AY$12),$AK$13,IF(($AB17&gt;=AY$12)*($AB17&lt;#REF!),$AK$12,IF(($AB17&gt;=#REF!)*($AB17&lt;AY$11),#REF!,IF(($AB17&gt;=AY$11),$AK$11,"")))),"-"),"")</f>
        <v>#REF!</v>
      </c>
      <c r="BS17" s="99" t="e">
        <f>IF($C17&lt;&gt;"",IF($AB17&gt;=AZ$13,IF(($AB17&gt;=AZ$13)*($AB17&lt;AZ$12),$AK$13,IF(($AB17&gt;=AZ$12)*($AB17&lt;#REF!),$AK$12,IF(($AB17&gt;=#REF!)*($AB17&lt;AZ$11),#REF!,IF(($AB17&gt;=AZ$11),$AK$11,"")))),"-"),"")</f>
        <v>#REF!</v>
      </c>
      <c r="BT17" s="99" t="e">
        <f>IF($C17&lt;&gt;"",IF($AB17&gt;=BA$13,IF(($AB17&gt;=BA$13)*($AB17&lt;BA$12),$AK$13,IF(($AB17&gt;=BA$12)*($AB17&lt;#REF!),$AK$12,IF(($AB17&gt;=#REF!)*($AB17&lt;BA$11),#REF!,IF(($AB17&gt;=BA$11),$AK$11,"")))),"-"),"")</f>
        <v>#REF!</v>
      </c>
      <c r="BU17" s="99" t="e">
        <f>IF($C17&lt;&gt;"",IF($AB17&gt;=BB$13,IF(($AB17&gt;=BB$13)*($AB17&lt;BB$12),$AK$13,IF(($AB17&gt;=BB$12)*($AB17&lt;#REF!),$AK$12,IF(($AB17&gt;=#REF!)*($AB17&lt;BB$11),#REF!,IF(($AB17&gt;=BB$11),$AK$11,"")))),"-"),"")</f>
        <v>#REF!</v>
      </c>
      <c r="BV17" s="99" t="e">
        <f>IF($C17&lt;&gt;"",IF($AB17&gt;=BC$13,IF(($AB17&gt;=BC$13)*($AB17&lt;BC$12),$AK$13,IF(($AB17&gt;=BC$12)*($AB17&lt;#REF!),$AK$12,IF(($AB17&gt;=#REF!)*($AB17&lt;BC$11),#REF!,IF(($AB17&gt;=BC$11),$AK$11,"")))),"-"),"")</f>
        <v>#REF!</v>
      </c>
      <c r="BW17" s="100" t="str">
        <f t="shared" si="4"/>
        <v/>
      </c>
      <c r="BX17" s="100" t="str">
        <f t="shared" si="5"/>
        <v/>
      </c>
      <c r="BY17" s="100" t="str">
        <f t="shared" si="19"/>
        <v/>
      </c>
      <c r="BZ17" s="100" t="str">
        <f t="shared" si="20"/>
        <v/>
      </c>
      <c r="CA17" s="101"/>
      <c r="CB17" s="102" t="str">
        <f t="shared" si="21"/>
        <v/>
      </c>
    </row>
    <row r="18" spans="1:80" x14ac:dyDescent="0.25">
      <c r="A18" s="74">
        <v>15</v>
      </c>
      <c r="B18" s="75" t="s">
        <v>63</v>
      </c>
      <c r="C18" s="76">
        <v>1997</v>
      </c>
      <c r="D18" s="109"/>
      <c r="E18" s="78"/>
      <c r="F18" s="79">
        <f t="shared" si="0"/>
        <v>0</v>
      </c>
      <c r="G18" s="77"/>
      <c r="H18" s="81">
        <f t="shared" si="22"/>
        <v>0</v>
      </c>
      <c r="I18" s="111">
        <v>13.5</v>
      </c>
      <c r="J18" s="81">
        <f t="shared" si="6"/>
        <v>710</v>
      </c>
      <c r="K18" s="112">
        <v>45</v>
      </c>
      <c r="L18" s="81">
        <f t="shared" si="7"/>
        <v>410</v>
      </c>
      <c r="M18" s="113">
        <v>50</v>
      </c>
      <c r="N18" s="114"/>
      <c r="O18" s="81">
        <f t="shared" si="8"/>
        <v>76</v>
      </c>
      <c r="P18" s="77">
        <v>6.1</v>
      </c>
      <c r="Q18" s="81">
        <f t="shared" si="9"/>
        <v>610</v>
      </c>
      <c r="R18" s="113">
        <v>41</v>
      </c>
      <c r="S18" s="81">
        <f t="shared" si="10"/>
        <v>524</v>
      </c>
      <c r="T18" s="74">
        <v>75</v>
      </c>
      <c r="U18" s="81">
        <f t="shared" si="11"/>
        <v>660</v>
      </c>
      <c r="V18" s="87"/>
      <c r="W18" s="81">
        <f t="shared" si="1"/>
        <v>0</v>
      </c>
      <c r="X18" s="112">
        <v>260</v>
      </c>
      <c r="Y18" s="115"/>
      <c r="Z18" s="81">
        <f t="shared" si="12"/>
        <v>593</v>
      </c>
      <c r="AA18" s="89">
        <f t="shared" si="13"/>
        <v>1</v>
      </c>
      <c r="AB18" s="90">
        <f t="shared" si="2"/>
        <v>3583</v>
      </c>
      <c r="AC18" s="42"/>
      <c r="AD18" s="91">
        <f t="shared" si="14"/>
        <v>593.33333333333337</v>
      </c>
      <c r="AE18" s="92">
        <f t="shared" si="15"/>
        <v>0</v>
      </c>
      <c r="AF18" s="93" t="str">
        <f t="shared" si="16"/>
        <v/>
      </c>
      <c r="AG18" s="93">
        <f t="shared" si="17"/>
        <v>0</v>
      </c>
      <c r="AH18" s="93">
        <f t="shared" si="18"/>
        <v>0</v>
      </c>
      <c r="AI18" s="94">
        <f t="shared" si="3"/>
        <v>-1997</v>
      </c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9" t="e">
        <f>IF($C18&lt;&gt;"",IF($AB18&gt;=AL$13,IF(($AB18&gt;=AL$13)*($AB18&lt;AL$12),$AK$13,IF(($AB18&gt;=AL$12)*($AB18&lt;#REF!),$AK$12,IF(($AB18&gt;=#REF!)*($AB18&lt;AL$11),#REF!,IF(($AB18&gt;=AL$11),$AK$11,"")))),"-"),"")</f>
        <v>#REF!</v>
      </c>
      <c r="BF18" s="99" t="e">
        <f>IF($C18&lt;&gt;"",IF($AB18&gt;=AM$13,IF(($AB18&gt;=AM$13)*($AB18&lt;AM$12),$AK$13,IF(($AB18&gt;=AM$12)*($AB18&lt;#REF!),$AK$12,IF(($AB18&gt;=#REF!)*($AB18&lt;AM$11),#REF!,IF(($AB18&gt;=AM$11),$AK$11,"")))),"-"),"")</f>
        <v>#REF!</v>
      </c>
      <c r="BG18" s="99" t="e">
        <f>IF($C18&lt;&gt;"",IF($AB18&gt;=AN$13,IF(($AB18&gt;=AN$13)*($AB18&lt;AN$12),$AK$13,IF(($AB18&gt;=AN$12)*($AB18&lt;#REF!),$AK$12,IF(($AB18&gt;=#REF!)*($AB18&lt;AN$11),#REF!,IF(($AB18&gt;=AN$11),$AK$11,"")))),"-"),"")</f>
        <v>#REF!</v>
      </c>
      <c r="BH18" s="99" t="e">
        <f>IF($C18&lt;&gt;"",IF($AB18&gt;=AO$13,IF(($AB18&gt;=AO$13)*($AB18&lt;AO$12),$AK$13,IF(($AB18&gt;=AO$12)*($AB18&lt;#REF!),$AK$12,IF(($AB18&gt;=#REF!)*($AB18&lt;AO$11),#REF!,IF(($AB18&gt;=AO$11),$AK$11,"")))),"-"),"")</f>
        <v>#REF!</v>
      </c>
      <c r="BI18" s="99" t="e">
        <f>IF($C18&lt;&gt;"",IF($AB18&gt;=AP$13,IF(($AB18&gt;=AP$13)*($AB18&lt;AP$12),$AK$13,IF(($AB18&gt;=AP$12)*($AB18&lt;#REF!),$AK$12,IF(($AB18&gt;=#REF!)*($AB18&lt;AP$11),#REF!,IF(($AB18&gt;=AP$11),$AK$11,"")))),"-"),"")</f>
        <v>#REF!</v>
      </c>
      <c r="BJ18" s="99" t="e">
        <f>IF($C18&lt;&gt;"",IF($AB18&gt;=AQ$13,IF(($AB18&gt;=AQ$13)*($AB18&lt;AQ$12),$AK$13,IF(($AB18&gt;=AQ$12)*($AB18&lt;#REF!),$AK$12,IF(($AB18&gt;=#REF!)*($AB18&lt;AQ$11),#REF!,IF(($AB18&gt;=AQ$11),$AK$11,"")))),"-"),"")</f>
        <v>#REF!</v>
      </c>
      <c r="BK18" s="99" t="e">
        <f>IF($C18&lt;&gt;"",IF($AB18&gt;=AR$13,IF(($AB18&gt;=AR$13)*($AB18&lt;AR$12),$AK$13,IF(($AB18&gt;=AR$12)*($AB18&lt;#REF!),$AK$12,IF(($AB18&gt;=#REF!)*($AB18&lt;AR$11),#REF!,IF(($AB18&gt;=AR$11),$AK$11,"")))),"-"),"")</f>
        <v>#REF!</v>
      </c>
      <c r="BL18" s="99" t="e">
        <f>IF($C18&lt;&gt;"",IF($AB18&gt;=AS$13,IF(($AB18&gt;=AS$13)*($AB18&lt;AS$12),$AK$13,IF(($AB18&gt;=AS$12)*($AB18&lt;#REF!),$AK$12,IF(($AB18&gt;=#REF!)*($AB18&lt;AS$11),#REF!,IF(($AB18&gt;=AS$11),$AK$11,"")))),"-"),"")</f>
        <v>#REF!</v>
      </c>
      <c r="BM18" s="99" t="e">
        <f>IF($C18&lt;&gt;"",IF($AB18&gt;=AT$13,IF(($AB18&gt;=AT$13)*($AB18&lt;AT$12),$AK$13,IF(($AB18&gt;=AT$12)*($AB18&lt;#REF!),$AK$12,IF(($AB18&gt;=#REF!)*($AB18&lt;AT$11),#REF!,IF(($AB18&gt;=AT$11),$AK$11,"")))),"-"),"")</f>
        <v>#REF!</v>
      </c>
      <c r="BN18" s="99" t="e">
        <f>IF($C18&lt;&gt;"",IF($AB18&gt;=AU$13,IF(($AB18&gt;=AU$13)*($AB18&lt;AU$12),$AK$13,IF(($AB18&gt;=AU$12)*($AB18&lt;#REF!),$AK$12,IF(($AB18&gt;=#REF!)*($AB18&lt;AU$11),#REF!,IF(($AB18&gt;=AU$11),$AK$11,"")))),"-"),"")</f>
        <v>#REF!</v>
      </c>
      <c r="BO18" s="99" t="e">
        <f>IF($C18&lt;&gt;"",IF($AB18&gt;=AV$13,IF(($AB18&gt;=AV$13)*($AB18&lt;AV$12),$AK$13,IF(($AB18&gt;=AV$12)*($AB18&lt;#REF!),$AK$12,IF(($AB18&gt;=#REF!)*($AB18&lt;AV$11),#REF!,IF(($AB18&gt;=AV$11),$AK$11,"")))),"-"),"")</f>
        <v>#REF!</v>
      </c>
      <c r="BP18" s="99" t="e">
        <f>IF($C18&lt;&gt;"",IF($AB18&gt;=AW$13,IF(($AB18&gt;=AW$13)*($AB18&lt;AW$12),$AK$13,IF(($AB18&gt;=AW$12)*($AB18&lt;#REF!),$AK$12,IF(($AB18&gt;=#REF!)*($AB18&lt;AW$11),#REF!,IF(($AB18&gt;=AW$11),$AK$11,"")))),"-"),"")</f>
        <v>#REF!</v>
      </c>
      <c r="BQ18" s="99" t="e">
        <f>IF($C18&lt;&gt;"",IF($AB18&gt;=AX$13,IF(($AB18&gt;=AX$13)*($AB18&lt;AX$12),$AK$13,IF(($AB18&gt;=AX$12)*($AB18&lt;#REF!),$AK$12,IF(($AB18&gt;=#REF!)*($AB18&lt;AX$11),#REF!,IF(($AB18&gt;=AX$11),$AK$11,"")))),"-"),"")</f>
        <v>#REF!</v>
      </c>
      <c r="BR18" s="99" t="e">
        <f>IF($C18&lt;&gt;"",IF($AB18&gt;=AY$13,IF(($AB18&gt;=AY$13)*($AB18&lt;AY$12),$AK$13,IF(($AB18&gt;=AY$12)*($AB18&lt;#REF!),$AK$12,IF(($AB18&gt;=#REF!)*($AB18&lt;AY$11),#REF!,IF(($AB18&gt;=AY$11),$AK$11,"")))),"-"),"")</f>
        <v>#REF!</v>
      </c>
      <c r="BS18" s="99" t="e">
        <f>IF($C18&lt;&gt;"",IF($AB18&gt;=AZ$13,IF(($AB18&gt;=AZ$13)*($AB18&lt;AZ$12),$AK$13,IF(($AB18&gt;=AZ$12)*($AB18&lt;#REF!),$AK$12,IF(($AB18&gt;=#REF!)*($AB18&lt;AZ$11),#REF!,IF(($AB18&gt;=AZ$11),$AK$11,"")))),"-"),"")</f>
        <v>#REF!</v>
      </c>
      <c r="BT18" s="99" t="e">
        <f>IF($C18&lt;&gt;"",IF($AB18&gt;=BA$13,IF(($AB18&gt;=BA$13)*($AB18&lt;BA$12),$AK$13,IF(($AB18&gt;=BA$12)*($AB18&lt;#REF!),$AK$12,IF(($AB18&gt;=#REF!)*($AB18&lt;BA$11),#REF!,IF(($AB18&gt;=BA$11),$AK$11,"")))),"-"),"")</f>
        <v>#REF!</v>
      </c>
      <c r="BU18" s="99" t="e">
        <f>IF($C18&lt;&gt;"",IF($AB18&gt;=BB$13,IF(($AB18&gt;=BB$13)*($AB18&lt;BB$12),$AK$13,IF(($AB18&gt;=BB$12)*($AB18&lt;#REF!),$AK$12,IF(($AB18&gt;=#REF!)*($AB18&lt;BB$11),#REF!,IF(($AB18&gt;=BB$11),$AK$11,"")))),"-"),"")</f>
        <v>#REF!</v>
      </c>
      <c r="BV18" s="99" t="e">
        <f>IF($C18&lt;&gt;"",IF($AB18&gt;=BC$13,IF(($AB18&gt;=BC$13)*($AB18&lt;BC$12),$AK$13,IF(($AB18&gt;=BC$12)*($AB18&lt;#REF!),$AK$12,IF(($AB18&gt;=#REF!)*($AB18&lt;BC$11),#REF!,IF(($AB18&gt;=BC$11),$AK$11,"")))),"-"),"")</f>
        <v>#REF!</v>
      </c>
      <c r="BW18" s="100" t="str">
        <f t="shared" si="4"/>
        <v/>
      </c>
      <c r="BX18" s="100" t="str">
        <f t="shared" si="5"/>
        <v/>
      </c>
      <c r="BY18" s="100" t="str">
        <f t="shared" si="19"/>
        <v/>
      </c>
      <c r="BZ18" s="100" t="str">
        <f t="shared" si="20"/>
        <v/>
      </c>
      <c r="CA18" s="101"/>
      <c r="CB18" s="102" t="str">
        <f t="shared" si="21"/>
        <v/>
      </c>
    </row>
    <row r="19" spans="1:80" x14ac:dyDescent="0.25">
      <c r="A19" s="103">
        <v>16</v>
      </c>
      <c r="B19" s="75" t="s">
        <v>64</v>
      </c>
      <c r="C19" s="76">
        <v>1997</v>
      </c>
      <c r="D19" s="77"/>
      <c r="E19" s="104"/>
      <c r="F19" s="79">
        <f t="shared" si="0"/>
        <v>0</v>
      </c>
      <c r="G19" s="77"/>
      <c r="H19" s="81">
        <f t="shared" si="22"/>
        <v>0</v>
      </c>
      <c r="I19" s="111">
        <v>9.8000000000000007</v>
      </c>
      <c r="J19" s="81">
        <f t="shared" si="6"/>
        <v>463</v>
      </c>
      <c r="K19" s="112">
        <v>40</v>
      </c>
      <c r="L19" s="81">
        <f t="shared" si="7"/>
        <v>360</v>
      </c>
      <c r="M19" s="113">
        <v>111</v>
      </c>
      <c r="N19" s="114"/>
      <c r="O19" s="81">
        <f t="shared" si="8"/>
        <v>280</v>
      </c>
      <c r="P19" s="77">
        <v>5.55</v>
      </c>
      <c r="Q19" s="81">
        <f t="shared" si="9"/>
        <v>525</v>
      </c>
      <c r="R19" s="113">
        <v>37</v>
      </c>
      <c r="S19" s="81">
        <f t="shared" si="10"/>
        <v>467</v>
      </c>
      <c r="T19" s="74">
        <v>48</v>
      </c>
      <c r="U19" s="81">
        <f t="shared" si="11"/>
        <v>390</v>
      </c>
      <c r="V19" s="87"/>
      <c r="W19" s="81">
        <f t="shared" si="1"/>
        <v>0</v>
      </c>
      <c r="X19" s="112">
        <v>265</v>
      </c>
      <c r="Y19" s="116"/>
      <c r="Z19" s="81">
        <f t="shared" si="12"/>
        <v>614</v>
      </c>
      <c r="AA19" s="89">
        <f t="shared" si="13"/>
        <v>1</v>
      </c>
      <c r="AB19" s="90">
        <f t="shared" si="2"/>
        <v>3099</v>
      </c>
      <c r="AC19" s="42"/>
      <c r="AD19" s="91">
        <f t="shared" si="14"/>
        <v>614.16666666666674</v>
      </c>
      <c r="AE19" s="92">
        <f t="shared" si="15"/>
        <v>0</v>
      </c>
      <c r="AF19" s="93" t="str">
        <f t="shared" si="16"/>
        <v/>
      </c>
      <c r="AG19" s="93">
        <f t="shared" si="17"/>
        <v>0</v>
      </c>
      <c r="AH19" s="93">
        <f t="shared" si="18"/>
        <v>0</v>
      </c>
      <c r="AI19" s="94">
        <f t="shared" si="3"/>
        <v>-1997</v>
      </c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9" t="e">
        <f>IF($C19&lt;&gt;"",IF($AB19&gt;=AL$13,IF(($AB19&gt;=AL$13)*($AB19&lt;AL$12),$AK$13,IF(($AB19&gt;=AL$12)*($AB19&lt;#REF!),$AK$12,IF(($AB19&gt;=#REF!)*($AB19&lt;AL$11),#REF!,IF(($AB19&gt;=AL$11),$AK$11,"")))),"-"),"")</f>
        <v>#REF!</v>
      </c>
      <c r="BF19" s="99" t="e">
        <f>IF($C19&lt;&gt;"",IF($AB19&gt;=AM$13,IF(($AB19&gt;=AM$13)*($AB19&lt;AM$12),$AK$13,IF(($AB19&gt;=AM$12)*($AB19&lt;#REF!),$AK$12,IF(($AB19&gt;=#REF!)*($AB19&lt;AM$11),#REF!,IF(($AB19&gt;=AM$11),$AK$11,"")))),"-"),"")</f>
        <v>#REF!</v>
      </c>
      <c r="BG19" s="99" t="e">
        <f>IF($C19&lt;&gt;"",IF($AB19&gt;=AN$13,IF(($AB19&gt;=AN$13)*($AB19&lt;AN$12),$AK$13,IF(($AB19&gt;=AN$12)*($AB19&lt;#REF!),$AK$12,IF(($AB19&gt;=#REF!)*($AB19&lt;AN$11),#REF!,IF(($AB19&gt;=AN$11),$AK$11,"")))),"-"),"")</f>
        <v>#REF!</v>
      </c>
      <c r="BH19" s="99" t="e">
        <f>IF($C19&lt;&gt;"",IF($AB19&gt;=AO$13,IF(($AB19&gt;=AO$13)*($AB19&lt;AO$12),$AK$13,IF(($AB19&gt;=AO$12)*($AB19&lt;#REF!),$AK$12,IF(($AB19&gt;=#REF!)*($AB19&lt;AO$11),#REF!,IF(($AB19&gt;=AO$11),$AK$11,"")))),"-"),"")</f>
        <v>#REF!</v>
      </c>
      <c r="BI19" s="99" t="e">
        <f>IF($C19&lt;&gt;"",IF($AB19&gt;=AP$13,IF(($AB19&gt;=AP$13)*($AB19&lt;AP$12),$AK$13,IF(($AB19&gt;=AP$12)*($AB19&lt;#REF!),$AK$12,IF(($AB19&gt;=#REF!)*($AB19&lt;AP$11),#REF!,IF(($AB19&gt;=AP$11),$AK$11,"")))),"-"),"")</f>
        <v>#REF!</v>
      </c>
      <c r="BJ19" s="99" t="e">
        <f>IF($C19&lt;&gt;"",IF($AB19&gt;=AQ$13,IF(($AB19&gt;=AQ$13)*($AB19&lt;AQ$12),$AK$13,IF(($AB19&gt;=AQ$12)*($AB19&lt;#REF!),$AK$12,IF(($AB19&gt;=#REF!)*($AB19&lt;AQ$11),#REF!,IF(($AB19&gt;=AQ$11),$AK$11,"")))),"-"),"")</f>
        <v>#REF!</v>
      </c>
      <c r="BK19" s="99" t="e">
        <f>IF($C19&lt;&gt;"",IF($AB19&gt;=AR$13,IF(($AB19&gt;=AR$13)*($AB19&lt;AR$12),$AK$13,IF(($AB19&gt;=AR$12)*($AB19&lt;#REF!),$AK$12,IF(($AB19&gt;=#REF!)*($AB19&lt;AR$11),#REF!,IF(($AB19&gt;=AR$11),$AK$11,"")))),"-"),"")</f>
        <v>#REF!</v>
      </c>
      <c r="BL19" s="99" t="e">
        <f>IF($C19&lt;&gt;"",IF($AB19&gt;=AS$13,IF(($AB19&gt;=AS$13)*($AB19&lt;AS$12),$AK$13,IF(($AB19&gt;=AS$12)*($AB19&lt;#REF!),$AK$12,IF(($AB19&gt;=#REF!)*($AB19&lt;AS$11),#REF!,IF(($AB19&gt;=AS$11),$AK$11,"")))),"-"),"")</f>
        <v>#REF!</v>
      </c>
      <c r="BM19" s="99" t="e">
        <f>IF($C19&lt;&gt;"",IF($AB19&gt;=AT$13,IF(($AB19&gt;=AT$13)*($AB19&lt;AT$12),$AK$13,IF(($AB19&gt;=AT$12)*($AB19&lt;#REF!),$AK$12,IF(($AB19&gt;=#REF!)*($AB19&lt;AT$11),#REF!,IF(($AB19&gt;=AT$11),$AK$11,"")))),"-"),"")</f>
        <v>#REF!</v>
      </c>
      <c r="BN19" s="99" t="e">
        <f>IF($C19&lt;&gt;"",IF($AB19&gt;=AU$13,IF(($AB19&gt;=AU$13)*($AB19&lt;AU$12),$AK$13,IF(($AB19&gt;=AU$12)*($AB19&lt;#REF!),$AK$12,IF(($AB19&gt;=#REF!)*($AB19&lt;AU$11),#REF!,IF(($AB19&gt;=AU$11),$AK$11,"")))),"-"),"")</f>
        <v>#REF!</v>
      </c>
      <c r="BO19" s="99" t="e">
        <f>IF($C19&lt;&gt;"",IF($AB19&gt;=AV$13,IF(($AB19&gt;=AV$13)*($AB19&lt;AV$12),$AK$13,IF(($AB19&gt;=AV$12)*($AB19&lt;#REF!),$AK$12,IF(($AB19&gt;=#REF!)*($AB19&lt;AV$11),#REF!,IF(($AB19&gt;=AV$11),$AK$11,"")))),"-"),"")</f>
        <v>#REF!</v>
      </c>
      <c r="BP19" s="99" t="e">
        <f>IF($C19&lt;&gt;"",IF($AB19&gt;=AW$13,IF(($AB19&gt;=AW$13)*($AB19&lt;AW$12),$AK$13,IF(($AB19&gt;=AW$12)*($AB19&lt;#REF!),$AK$12,IF(($AB19&gt;=#REF!)*($AB19&lt;AW$11),#REF!,IF(($AB19&gt;=AW$11),$AK$11,"")))),"-"),"")</f>
        <v>#REF!</v>
      </c>
      <c r="BQ19" s="99" t="e">
        <f>IF($C19&lt;&gt;"",IF($AB19&gt;=AX$13,IF(($AB19&gt;=AX$13)*($AB19&lt;AX$12),$AK$13,IF(($AB19&gt;=AX$12)*($AB19&lt;#REF!),$AK$12,IF(($AB19&gt;=#REF!)*($AB19&lt;AX$11),#REF!,IF(($AB19&gt;=AX$11),$AK$11,"")))),"-"),"")</f>
        <v>#REF!</v>
      </c>
      <c r="BR19" s="99" t="e">
        <f>IF($C19&lt;&gt;"",IF($AB19&gt;=AY$13,IF(($AB19&gt;=AY$13)*($AB19&lt;AY$12),$AK$13,IF(($AB19&gt;=AY$12)*($AB19&lt;#REF!),$AK$12,IF(($AB19&gt;=#REF!)*($AB19&lt;AY$11),#REF!,IF(($AB19&gt;=AY$11),$AK$11,"")))),"-"),"")</f>
        <v>#REF!</v>
      </c>
      <c r="BS19" s="99" t="e">
        <f>IF($C19&lt;&gt;"",IF($AB19&gt;=AZ$13,IF(($AB19&gt;=AZ$13)*($AB19&lt;AZ$12),$AK$13,IF(($AB19&gt;=AZ$12)*($AB19&lt;#REF!),$AK$12,IF(($AB19&gt;=#REF!)*($AB19&lt;AZ$11),#REF!,IF(($AB19&gt;=AZ$11),$AK$11,"")))),"-"),"")</f>
        <v>#REF!</v>
      </c>
      <c r="BT19" s="99" t="e">
        <f>IF($C19&lt;&gt;"",IF($AB19&gt;=BA$13,IF(($AB19&gt;=BA$13)*($AB19&lt;BA$12),$AK$13,IF(($AB19&gt;=BA$12)*($AB19&lt;#REF!),$AK$12,IF(($AB19&gt;=#REF!)*($AB19&lt;BA$11),#REF!,IF(($AB19&gt;=BA$11),$AK$11,"")))),"-"),"")</f>
        <v>#REF!</v>
      </c>
      <c r="BU19" s="99" t="e">
        <f>IF($C19&lt;&gt;"",IF($AB19&gt;=BB$13,IF(($AB19&gt;=BB$13)*($AB19&lt;BB$12),$AK$13,IF(($AB19&gt;=BB$12)*($AB19&lt;#REF!),$AK$12,IF(($AB19&gt;=#REF!)*($AB19&lt;BB$11),#REF!,IF(($AB19&gt;=BB$11),$AK$11,"")))),"-"),"")</f>
        <v>#REF!</v>
      </c>
      <c r="BV19" s="99" t="e">
        <f>IF($C19&lt;&gt;"",IF($AB19&gt;=BC$13,IF(($AB19&gt;=BC$13)*($AB19&lt;BC$12),$AK$13,IF(($AB19&gt;=BC$12)*($AB19&lt;#REF!),$AK$12,IF(($AB19&gt;=#REF!)*($AB19&lt;BC$11),#REF!,IF(($AB19&gt;=BC$11),$AK$11,"")))),"-"),"")</f>
        <v>#REF!</v>
      </c>
      <c r="BW19" s="100" t="str">
        <f t="shared" si="4"/>
        <v/>
      </c>
      <c r="BX19" s="100" t="str">
        <f t="shared" si="5"/>
        <v/>
      </c>
      <c r="BY19" s="100" t="str">
        <f t="shared" si="19"/>
        <v/>
      </c>
      <c r="BZ19" s="100" t="str">
        <f t="shared" si="20"/>
        <v/>
      </c>
      <c r="CA19" s="101"/>
      <c r="CB19" s="102" t="str">
        <f t="shared" si="21"/>
        <v/>
      </c>
    </row>
    <row r="20" spans="1:80" ht="15.75" thickBot="1" x14ac:dyDescent="0.3">
      <c r="A20" s="117">
        <v>17</v>
      </c>
      <c r="B20" s="118" t="s">
        <v>65</v>
      </c>
      <c r="C20" s="119">
        <v>1997</v>
      </c>
      <c r="D20" s="120"/>
      <c r="E20" s="108"/>
      <c r="F20" s="121">
        <f t="shared" si="0"/>
        <v>0</v>
      </c>
      <c r="G20" s="120"/>
      <c r="H20" s="122">
        <f t="shared" si="22"/>
        <v>0</v>
      </c>
      <c r="I20" s="123"/>
      <c r="J20" s="122">
        <f t="shared" si="6"/>
        <v>0</v>
      </c>
      <c r="K20" s="124">
        <v>31</v>
      </c>
      <c r="L20" s="122">
        <f t="shared" si="7"/>
        <v>270</v>
      </c>
      <c r="M20" s="125"/>
      <c r="N20" s="126"/>
      <c r="O20" s="122">
        <f t="shared" si="8"/>
        <v>0</v>
      </c>
      <c r="P20" s="120">
        <v>5.35</v>
      </c>
      <c r="Q20" s="122">
        <f t="shared" si="9"/>
        <v>494</v>
      </c>
      <c r="R20" s="125">
        <v>0</v>
      </c>
      <c r="S20" s="122">
        <f t="shared" si="10"/>
        <v>0</v>
      </c>
      <c r="T20" s="117">
        <v>38</v>
      </c>
      <c r="U20" s="122">
        <f t="shared" si="11"/>
        <v>290</v>
      </c>
      <c r="V20" s="127"/>
      <c r="W20" s="122">
        <f t="shared" si="1"/>
        <v>0</v>
      </c>
      <c r="X20" s="124"/>
      <c r="Y20" s="128"/>
      <c r="Z20" s="122">
        <f t="shared" si="12"/>
        <v>0</v>
      </c>
      <c r="AA20" s="129">
        <f t="shared" si="13"/>
        <v>0</v>
      </c>
      <c r="AB20" s="130">
        <f t="shared" si="2"/>
        <v>1054</v>
      </c>
      <c r="AC20" s="42"/>
      <c r="AD20" s="91">
        <f t="shared" si="14"/>
        <v>0</v>
      </c>
      <c r="AE20" s="92">
        <f t="shared" si="15"/>
        <v>0</v>
      </c>
      <c r="AF20" s="93" t="str">
        <f t="shared" si="16"/>
        <v/>
      </c>
      <c r="AG20" s="93">
        <f t="shared" si="17"/>
        <v>0</v>
      </c>
      <c r="AH20" s="93">
        <f t="shared" si="18"/>
        <v>0</v>
      </c>
      <c r="AI20" s="94">
        <f t="shared" si="3"/>
        <v>-1997</v>
      </c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9" t="e">
        <f>IF($C20&lt;&gt;"",IF($AB20&gt;=AL$13,IF(($AB20&gt;=AL$13)*($AB20&lt;AL$12),$AK$13,IF(($AB20&gt;=AL$12)*($AB20&lt;#REF!),$AK$12,IF(($AB20&gt;=#REF!)*($AB20&lt;AL$11),#REF!,IF(($AB20&gt;=AL$11),$AK$11,"")))),"-"),"")</f>
        <v>#REF!</v>
      </c>
      <c r="BF20" s="99" t="e">
        <f>IF($C20&lt;&gt;"",IF($AB20&gt;=AM$13,IF(($AB20&gt;=AM$13)*($AB20&lt;AM$12),$AK$13,IF(($AB20&gt;=AM$12)*($AB20&lt;#REF!),$AK$12,IF(($AB20&gt;=#REF!)*($AB20&lt;AM$11),#REF!,IF(($AB20&gt;=AM$11),$AK$11,"")))),"-"),"")</f>
        <v>#REF!</v>
      </c>
      <c r="BG20" s="99" t="e">
        <f>IF($C20&lt;&gt;"",IF($AB20&gt;=AN$13,IF(($AB20&gt;=AN$13)*($AB20&lt;AN$12),$AK$13,IF(($AB20&gt;=AN$12)*($AB20&lt;#REF!),$AK$12,IF(($AB20&gt;=#REF!)*($AB20&lt;AN$11),#REF!,IF(($AB20&gt;=AN$11),$AK$11,"")))),"-"),"")</f>
        <v>#REF!</v>
      </c>
      <c r="BH20" s="99" t="e">
        <f>IF($C20&lt;&gt;"",IF($AB20&gt;=AO$13,IF(($AB20&gt;=AO$13)*($AB20&lt;AO$12),$AK$13,IF(($AB20&gt;=AO$12)*($AB20&lt;#REF!),$AK$12,IF(($AB20&gt;=#REF!)*($AB20&lt;AO$11),#REF!,IF(($AB20&gt;=AO$11),$AK$11,"")))),"-"),"")</f>
        <v>#REF!</v>
      </c>
      <c r="BI20" s="99" t="e">
        <f>IF($C20&lt;&gt;"",IF($AB20&gt;=AP$13,IF(($AB20&gt;=AP$13)*($AB20&lt;AP$12),$AK$13,IF(($AB20&gt;=AP$12)*($AB20&lt;#REF!),$AK$12,IF(($AB20&gt;=#REF!)*($AB20&lt;AP$11),#REF!,IF(($AB20&gt;=AP$11),$AK$11,"")))),"-"),"")</f>
        <v>#REF!</v>
      </c>
      <c r="BJ20" s="99" t="e">
        <f>IF($C20&lt;&gt;"",IF($AB20&gt;=AQ$13,IF(($AB20&gt;=AQ$13)*($AB20&lt;AQ$12),$AK$13,IF(($AB20&gt;=AQ$12)*($AB20&lt;#REF!),$AK$12,IF(($AB20&gt;=#REF!)*($AB20&lt;AQ$11),#REF!,IF(($AB20&gt;=AQ$11),$AK$11,"")))),"-"),"")</f>
        <v>#REF!</v>
      </c>
      <c r="BK20" s="99" t="e">
        <f>IF($C20&lt;&gt;"",IF($AB20&gt;=AR$13,IF(($AB20&gt;=AR$13)*($AB20&lt;AR$12),$AK$13,IF(($AB20&gt;=AR$12)*($AB20&lt;#REF!),$AK$12,IF(($AB20&gt;=#REF!)*($AB20&lt;AR$11),#REF!,IF(($AB20&gt;=AR$11),$AK$11,"")))),"-"),"")</f>
        <v>#REF!</v>
      </c>
      <c r="BL20" s="99" t="e">
        <f>IF($C20&lt;&gt;"",IF($AB20&gt;=AS$13,IF(($AB20&gt;=AS$13)*($AB20&lt;AS$12),$AK$13,IF(($AB20&gt;=AS$12)*($AB20&lt;#REF!),$AK$12,IF(($AB20&gt;=#REF!)*($AB20&lt;AS$11),#REF!,IF(($AB20&gt;=AS$11),$AK$11,"")))),"-"),"")</f>
        <v>#REF!</v>
      </c>
      <c r="BM20" s="99" t="e">
        <f>IF($C20&lt;&gt;"",IF($AB20&gt;=AT$13,IF(($AB20&gt;=AT$13)*($AB20&lt;AT$12),$AK$13,IF(($AB20&gt;=AT$12)*($AB20&lt;#REF!),$AK$12,IF(($AB20&gt;=#REF!)*($AB20&lt;AT$11),#REF!,IF(($AB20&gt;=AT$11),$AK$11,"")))),"-"),"")</f>
        <v>#REF!</v>
      </c>
      <c r="BN20" s="99" t="e">
        <f>IF($C20&lt;&gt;"",IF($AB20&gt;=AU$13,IF(($AB20&gt;=AU$13)*($AB20&lt;AU$12),$AK$13,IF(($AB20&gt;=AU$12)*($AB20&lt;#REF!),$AK$12,IF(($AB20&gt;=#REF!)*($AB20&lt;AU$11),#REF!,IF(($AB20&gt;=AU$11),$AK$11,"")))),"-"),"")</f>
        <v>#REF!</v>
      </c>
      <c r="BO20" s="99" t="e">
        <f>IF($C20&lt;&gt;"",IF($AB20&gt;=AV$13,IF(($AB20&gt;=AV$13)*($AB20&lt;AV$12),$AK$13,IF(($AB20&gt;=AV$12)*($AB20&lt;#REF!),$AK$12,IF(($AB20&gt;=#REF!)*($AB20&lt;AV$11),#REF!,IF(($AB20&gt;=AV$11),$AK$11,"")))),"-"),"")</f>
        <v>#REF!</v>
      </c>
      <c r="BP20" s="99" t="e">
        <f>IF($C20&lt;&gt;"",IF($AB20&gt;=AW$13,IF(($AB20&gt;=AW$13)*($AB20&lt;AW$12),$AK$13,IF(($AB20&gt;=AW$12)*($AB20&lt;#REF!),$AK$12,IF(($AB20&gt;=#REF!)*($AB20&lt;AW$11),#REF!,IF(($AB20&gt;=AW$11),$AK$11,"")))),"-"),"")</f>
        <v>#REF!</v>
      </c>
      <c r="BQ20" s="99" t="e">
        <f>IF($C20&lt;&gt;"",IF($AB20&gt;=AX$13,IF(($AB20&gt;=AX$13)*($AB20&lt;AX$12),$AK$13,IF(($AB20&gt;=AX$12)*($AB20&lt;#REF!),$AK$12,IF(($AB20&gt;=#REF!)*($AB20&lt;AX$11),#REF!,IF(($AB20&gt;=AX$11),$AK$11,"")))),"-"),"")</f>
        <v>#REF!</v>
      </c>
      <c r="BR20" s="99" t="e">
        <f>IF($C20&lt;&gt;"",IF($AB20&gt;=AY$13,IF(($AB20&gt;=AY$13)*($AB20&lt;AY$12),$AK$13,IF(($AB20&gt;=AY$12)*($AB20&lt;#REF!),$AK$12,IF(($AB20&gt;=#REF!)*($AB20&lt;AY$11),#REF!,IF(($AB20&gt;=AY$11),$AK$11,"")))),"-"),"")</f>
        <v>#REF!</v>
      </c>
      <c r="BS20" s="99" t="e">
        <f>IF($C20&lt;&gt;"",IF($AB20&gt;=AZ$13,IF(($AB20&gt;=AZ$13)*($AB20&lt;AZ$12),$AK$13,IF(($AB20&gt;=AZ$12)*($AB20&lt;#REF!),$AK$12,IF(($AB20&gt;=#REF!)*($AB20&lt;AZ$11),#REF!,IF(($AB20&gt;=AZ$11),$AK$11,"")))),"-"),"")</f>
        <v>#REF!</v>
      </c>
      <c r="BT20" s="99" t="e">
        <f>IF($C20&lt;&gt;"",IF($AB20&gt;=BA$13,IF(($AB20&gt;=BA$13)*($AB20&lt;BA$12),$AK$13,IF(($AB20&gt;=BA$12)*($AB20&lt;#REF!),$AK$12,IF(($AB20&gt;=#REF!)*($AB20&lt;BA$11),#REF!,IF(($AB20&gt;=BA$11),$AK$11,"")))),"-"),"")</f>
        <v>#REF!</v>
      </c>
      <c r="BU20" s="99" t="e">
        <f>IF($C20&lt;&gt;"",IF($AB20&gt;=BB$13,IF(($AB20&gt;=BB$13)*($AB20&lt;BB$12),$AK$13,IF(($AB20&gt;=BB$12)*($AB20&lt;#REF!),$AK$12,IF(($AB20&gt;=#REF!)*($AB20&lt;BB$11),#REF!,IF(($AB20&gt;=BB$11),$AK$11,"")))),"-"),"")</f>
        <v>#REF!</v>
      </c>
      <c r="BV20" s="99" t="e">
        <f>IF($C20&lt;&gt;"",IF($AB20&gt;=BC$13,IF(($AB20&gt;=BC$13)*($AB20&lt;BC$12),$AK$13,IF(($AB20&gt;=BC$12)*($AB20&lt;#REF!),$AK$12,IF(($AB20&gt;=#REF!)*($AB20&lt;BC$11),#REF!,IF(($AB20&gt;=BC$11),$AK$11,"")))),"-"),"")</f>
        <v>#REF!</v>
      </c>
      <c r="BW20" s="100" t="str">
        <f t="shared" si="4"/>
        <v/>
      </c>
      <c r="BX20" s="100" t="str">
        <f t="shared" si="5"/>
        <v/>
      </c>
      <c r="BY20" s="100" t="str">
        <f t="shared" si="19"/>
        <v/>
      </c>
      <c r="BZ20" s="100" t="str">
        <f t="shared" si="20"/>
        <v/>
      </c>
      <c r="CA20" s="131"/>
      <c r="CB20" s="132" t="str">
        <f t="shared" si="21"/>
        <v/>
      </c>
    </row>
    <row r="21" spans="1:80" ht="15.75" thickTop="1" x14ac:dyDescent="0.25">
      <c r="A21" s="229" t="s">
        <v>66</v>
      </c>
      <c r="B21" s="230"/>
      <c r="C21" s="231"/>
      <c r="D21" s="133" t="e">
        <f>AVERAGE(D4:D20)</f>
        <v>#DIV/0!</v>
      </c>
      <c r="E21" s="134"/>
      <c r="F21" s="135">
        <f>AVERAGE(F4:F20)</f>
        <v>0</v>
      </c>
      <c r="G21" s="133">
        <f>AVERAGE(H4:H20)</f>
        <v>0</v>
      </c>
      <c r="H21" s="135">
        <f t="shared" ref="H21:Q21" si="23">AVERAGE(H4:H20)</f>
        <v>0</v>
      </c>
      <c r="I21" s="139">
        <f t="shared" si="23"/>
        <v>8.8928571428571423</v>
      </c>
      <c r="J21" s="135">
        <f t="shared" si="23"/>
        <v>331.47058823529414</v>
      </c>
      <c r="K21" s="133">
        <f t="shared" si="23"/>
        <v>44.176470588235297</v>
      </c>
      <c r="L21" s="135">
        <f t="shared" si="23"/>
        <v>401.76470588235293</v>
      </c>
      <c r="M21" s="136">
        <f t="shared" si="23"/>
        <v>76.15384615384616</v>
      </c>
      <c r="N21" s="137" t="e">
        <f t="shared" si="23"/>
        <v>#DIV/0!</v>
      </c>
      <c r="O21" s="138">
        <f t="shared" si="23"/>
        <v>130.35294117647058</v>
      </c>
      <c r="P21" s="139">
        <f t="shared" si="23"/>
        <v>5.6737499999999992</v>
      </c>
      <c r="Q21" s="135">
        <f t="shared" si="23"/>
        <v>511.94117647058823</v>
      </c>
      <c r="R21" s="133">
        <f>AVERAGE(S4:S20)</f>
        <v>546.17647058823525</v>
      </c>
      <c r="S21" s="135">
        <f>AVERAGE(S4:S20)</f>
        <v>546.17647058823525</v>
      </c>
      <c r="T21" s="133">
        <f>AVERAGE(T4:T20)</f>
        <v>59.411764705882355</v>
      </c>
      <c r="U21" s="135">
        <f>AVERAGE(U4:U20)</f>
        <v>504.11764705882354</v>
      </c>
      <c r="V21" s="133">
        <f>AVERAGE(W4:W20)</f>
        <v>0</v>
      </c>
      <c r="W21" s="135">
        <f>AVERAGE(W4:W20)</f>
        <v>0</v>
      </c>
      <c r="X21" s="133">
        <f>AVERAGE(X4:X20)</f>
        <v>249.6875</v>
      </c>
      <c r="Y21" s="140" t="e">
        <f>AVERAGE(Y4:Y20)</f>
        <v>#DIV/0!</v>
      </c>
      <c r="Z21" s="135">
        <f>AVERAGE(Z4:Z20)</f>
        <v>517.64705882352939</v>
      </c>
      <c r="AA21" s="141" t="e">
        <f t="shared" si="13"/>
        <v>#DIV/0!</v>
      </c>
      <c r="AB21" s="142">
        <f>AVERAGE(AB4:AB20)</f>
        <v>2943.4705882352941</v>
      </c>
      <c r="AC21" s="143"/>
      <c r="AD21" s="144" t="e">
        <f t="shared" si="14"/>
        <v>#DIV/0!</v>
      </c>
      <c r="AE21" s="145" t="e">
        <f t="shared" si="15"/>
        <v>#DIV/0!</v>
      </c>
      <c r="AF21" s="146" t="e">
        <f t="shared" si="16"/>
        <v>#DIV/0!</v>
      </c>
      <c r="AG21" s="146" t="e">
        <f t="shared" si="17"/>
        <v>#DIV/0!</v>
      </c>
      <c r="AH21" s="146" t="e">
        <f t="shared" si="18"/>
        <v>#DIV/0!</v>
      </c>
      <c r="AI21" s="147" t="str">
        <f t="shared" si="3"/>
        <v/>
      </c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9" t="str">
        <f>IF($C21&lt;&gt;"",IF($AB21&gt;=AL$13,IF(($AB21&gt;=AL$13)*($AB21&lt;AL$12),$AK$13,IF(($AB21&gt;=AL$12)*($AB21&lt;#REF!),$AK$12,IF(($AB21&gt;=#REF!)*($AB21&lt;AL$11),#REF!,IF(($AB21&gt;=AL$11),$AK$11,"")))),"-"),"")</f>
        <v/>
      </c>
      <c r="BF21" s="149" t="str">
        <f>IF($C21&lt;&gt;"",IF($AB21&gt;=AM$13,IF(($AB21&gt;=AM$13)*($AB21&lt;AM$12),$AK$13,IF(($AB21&gt;=AM$12)*($AB21&lt;#REF!),$AK$12,IF(($AB21&gt;=#REF!)*($AB21&lt;AM$11),#REF!,IF(($AB21&gt;=AM$11),$AK$11,"")))),"-"),"")</f>
        <v/>
      </c>
      <c r="BG21" s="149" t="str">
        <f>IF($C21&lt;&gt;"",IF($AB21&gt;=AN$13,IF(($AB21&gt;=AN$13)*($AB21&lt;AN$12),$AK$13,IF(($AB21&gt;=AN$12)*($AB21&lt;#REF!),$AK$12,IF(($AB21&gt;=#REF!)*($AB21&lt;AN$11),#REF!,IF(($AB21&gt;=AN$11),$AK$11,"")))),"-"),"")</f>
        <v/>
      </c>
      <c r="BH21" s="149" t="str">
        <f>IF($C21&lt;&gt;"",IF($AB21&gt;=AO$13,IF(($AB21&gt;=AO$13)*($AB21&lt;AO$12),$AK$13,IF(($AB21&gt;=AO$12)*($AB21&lt;#REF!),$AK$12,IF(($AB21&gt;=#REF!)*($AB21&lt;AO$11),#REF!,IF(($AB21&gt;=AO$11),$AK$11,"")))),"-"),"")</f>
        <v/>
      </c>
      <c r="BI21" s="149" t="str">
        <f>IF($C21&lt;&gt;"",IF($AB21&gt;=AP$13,IF(($AB21&gt;=AP$13)*($AB21&lt;AP$12),$AK$13,IF(($AB21&gt;=AP$12)*($AB21&lt;#REF!),$AK$12,IF(($AB21&gt;=#REF!)*($AB21&lt;AP$11),#REF!,IF(($AB21&gt;=AP$11),$AK$11,"")))),"-"),"")</f>
        <v/>
      </c>
      <c r="BJ21" s="149" t="str">
        <f>IF($C21&lt;&gt;"",IF($AB21&gt;=AQ$13,IF(($AB21&gt;=AQ$13)*($AB21&lt;AQ$12),$AK$13,IF(($AB21&gt;=AQ$12)*($AB21&lt;#REF!),$AK$12,IF(($AB21&gt;=#REF!)*($AB21&lt;AQ$11),#REF!,IF(($AB21&gt;=AQ$11),$AK$11,"")))),"-"),"")</f>
        <v/>
      </c>
      <c r="BK21" s="149" t="str">
        <f>IF($C21&lt;&gt;"",IF($AB21&gt;=AR$13,IF(($AB21&gt;=AR$13)*($AB21&lt;AR$12),$AK$13,IF(($AB21&gt;=AR$12)*($AB21&lt;#REF!),$AK$12,IF(($AB21&gt;=#REF!)*($AB21&lt;AR$11),#REF!,IF(($AB21&gt;=AR$11),$AK$11,"")))),"-"),"")</f>
        <v/>
      </c>
      <c r="BL21" s="149" t="str">
        <f>IF($C21&lt;&gt;"",IF($AB21&gt;=AS$13,IF(($AB21&gt;=AS$13)*($AB21&lt;AS$12),$AK$13,IF(($AB21&gt;=AS$12)*($AB21&lt;#REF!),$AK$12,IF(($AB21&gt;=#REF!)*($AB21&lt;AS$11),#REF!,IF(($AB21&gt;=AS$11),$AK$11,"")))),"-"),"")</f>
        <v/>
      </c>
      <c r="BM21" s="149" t="str">
        <f>IF($C21&lt;&gt;"",IF($AB21&gt;=AT$13,IF(($AB21&gt;=AT$13)*($AB21&lt;AT$12),$AK$13,IF(($AB21&gt;=AT$12)*($AB21&lt;#REF!),$AK$12,IF(($AB21&gt;=#REF!)*($AB21&lt;AT$11),#REF!,IF(($AB21&gt;=AT$11),$AK$11,"")))),"-"),"")</f>
        <v/>
      </c>
      <c r="BN21" s="149" t="str">
        <f>IF($C21&lt;&gt;"",IF($AB21&gt;=AU$13,IF(($AB21&gt;=AU$13)*($AB21&lt;AU$12),$AK$13,IF(($AB21&gt;=AU$12)*($AB21&lt;#REF!),$AK$12,IF(($AB21&gt;=#REF!)*($AB21&lt;AU$11),#REF!,IF(($AB21&gt;=AU$11),$AK$11,"")))),"-"),"")</f>
        <v/>
      </c>
      <c r="BO21" s="149" t="str">
        <f>IF($C21&lt;&gt;"",IF($AB21&gt;=AV$13,IF(($AB21&gt;=AV$13)*($AB21&lt;AV$12),$AK$13,IF(($AB21&gt;=AV$12)*($AB21&lt;#REF!),$AK$12,IF(($AB21&gt;=#REF!)*($AB21&lt;AV$11),#REF!,IF(($AB21&gt;=AV$11),$AK$11,"")))),"-"),"")</f>
        <v/>
      </c>
      <c r="BP21" s="149" t="str">
        <f>IF($C21&lt;&gt;"",IF($AB21&gt;=AW$13,IF(($AB21&gt;=AW$13)*($AB21&lt;AW$12),$AK$13,IF(($AB21&gt;=AW$12)*($AB21&lt;#REF!),$AK$12,IF(($AB21&gt;=#REF!)*($AB21&lt;AW$11),#REF!,IF(($AB21&gt;=AW$11),$AK$11,"")))),"-"),"")</f>
        <v/>
      </c>
      <c r="BQ21" s="149" t="str">
        <f>IF($C21&lt;&gt;"",IF($AB21&gt;=AX$13,IF(($AB21&gt;=AX$13)*($AB21&lt;AX$12),$AK$13,IF(($AB21&gt;=AX$12)*($AB21&lt;#REF!),$AK$12,IF(($AB21&gt;=#REF!)*($AB21&lt;AX$11),#REF!,IF(($AB21&gt;=AX$11),$AK$11,"")))),"-"),"")</f>
        <v/>
      </c>
      <c r="BR21" s="149" t="str">
        <f>IF($C21&lt;&gt;"",IF($AB21&gt;=AY$13,IF(($AB21&gt;=AY$13)*($AB21&lt;AY$12),$AK$13,IF(($AB21&gt;=AY$12)*($AB21&lt;#REF!),$AK$12,IF(($AB21&gt;=#REF!)*($AB21&lt;AY$11),#REF!,IF(($AB21&gt;=AY$11),$AK$11,"")))),"-"),"")</f>
        <v/>
      </c>
      <c r="BS21" s="149" t="str">
        <f>IF($C21&lt;&gt;"",IF($AB21&gt;=AZ$13,IF(($AB21&gt;=AZ$13)*($AB21&lt;AZ$12),$AK$13,IF(($AB21&gt;=AZ$12)*($AB21&lt;#REF!),$AK$12,IF(($AB21&gt;=#REF!)*($AB21&lt;AZ$11),#REF!,IF(($AB21&gt;=AZ$11),$AK$11,"")))),"-"),"")</f>
        <v/>
      </c>
      <c r="BT21" s="149" t="str">
        <f>IF($C21&lt;&gt;"",IF($AB21&gt;=BA$13,IF(($AB21&gt;=BA$13)*($AB21&lt;BA$12),$AK$13,IF(($AB21&gt;=BA$12)*($AB21&lt;#REF!),$AK$12,IF(($AB21&gt;=#REF!)*($AB21&lt;BA$11),#REF!,IF(($AB21&gt;=BA$11),$AK$11,"")))),"-"),"")</f>
        <v/>
      </c>
      <c r="BU21" s="149" t="str">
        <f>IF($C21&lt;&gt;"",IF($AB21&gt;=BB$13,IF(($AB21&gt;=BB$13)*($AB21&lt;BB$12),$AK$13,IF(($AB21&gt;=BB$12)*($AB21&lt;#REF!),$AK$12,IF(($AB21&gt;=#REF!)*($AB21&lt;BB$11),#REF!,IF(($AB21&gt;=BB$11),$AK$11,"")))),"-"),"")</f>
        <v/>
      </c>
      <c r="BV21" s="149" t="str">
        <f>IF($C21&lt;&gt;"",IF($AB21&gt;=BC$13,IF(($AB21&gt;=BC$13)*($AB21&lt;BC$12),$AK$13,IF(($AB21&gt;=BC$12)*($AB21&lt;#REF!),$AK$12,IF(($AB21&gt;=#REF!)*($AB21&lt;BC$11),#REF!,IF(($AB21&gt;=BC$11),$AK$11,"")))),"-"),"")</f>
        <v/>
      </c>
      <c r="BW21" s="150" t="str">
        <f t="shared" si="4"/>
        <v/>
      </c>
      <c r="BX21" s="150" t="str">
        <f t="shared" si="5"/>
        <v/>
      </c>
      <c r="BY21" s="150" t="str">
        <f t="shared" si="19"/>
        <v/>
      </c>
      <c r="BZ21" s="150" t="str">
        <f t="shared" si="20"/>
        <v/>
      </c>
      <c r="CA21" s="151"/>
      <c r="CB21" s="152" t="str">
        <f t="shared" si="21"/>
        <v/>
      </c>
    </row>
    <row r="22" spans="1:80" x14ac:dyDescent="0.25">
      <c r="A22" s="241" t="s">
        <v>67</v>
      </c>
      <c r="B22" s="242"/>
      <c r="C22" s="243"/>
      <c r="D22" s="153">
        <f>MIN(D4:D20)</f>
        <v>0</v>
      </c>
      <c r="E22" s="154"/>
      <c r="F22" s="155">
        <f t="shared" ref="F22:Z22" si="24">MAX(F4:F20)</f>
        <v>0</v>
      </c>
      <c r="G22" s="153">
        <f t="shared" si="24"/>
        <v>0</v>
      </c>
      <c r="H22" s="156">
        <f t="shared" si="24"/>
        <v>0</v>
      </c>
      <c r="I22" s="157">
        <f t="shared" si="24"/>
        <v>13.5</v>
      </c>
      <c r="J22" s="156">
        <f t="shared" si="24"/>
        <v>710</v>
      </c>
      <c r="K22" s="153">
        <f t="shared" si="24"/>
        <v>75</v>
      </c>
      <c r="L22" s="156">
        <f t="shared" si="24"/>
        <v>710</v>
      </c>
      <c r="M22" s="153">
        <f t="shared" si="24"/>
        <v>150</v>
      </c>
      <c r="N22" s="186">
        <f t="shared" si="24"/>
        <v>0</v>
      </c>
      <c r="O22" s="158">
        <f t="shared" si="24"/>
        <v>410</v>
      </c>
      <c r="P22" s="157">
        <f t="shared" si="24"/>
        <v>6.9</v>
      </c>
      <c r="Q22" s="158">
        <f t="shared" si="24"/>
        <v>733</v>
      </c>
      <c r="R22" s="153">
        <f t="shared" si="24"/>
        <v>62</v>
      </c>
      <c r="S22" s="156">
        <f t="shared" si="24"/>
        <v>824</v>
      </c>
      <c r="T22" s="153">
        <f t="shared" si="24"/>
        <v>86</v>
      </c>
      <c r="U22" s="156">
        <f t="shared" si="24"/>
        <v>770</v>
      </c>
      <c r="V22" s="153">
        <f t="shared" si="24"/>
        <v>0</v>
      </c>
      <c r="W22" s="156">
        <f t="shared" si="24"/>
        <v>0</v>
      </c>
      <c r="X22" s="159">
        <f t="shared" si="24"/>
        <v>320</v>
      </c>
      <c r="Y22" s="160">
        <f t="shared" si="24"/>
        <v>0</v>
      </c>
      <c r="Z22" s="161">
        <f t="shared" si="24"/>
        <v>843</v>
      </c>
      <c r="AA22" s="89">
        <f t="shared" si="13"/>
        <v>0</v>
      </c>
      <c r="AB22" s="90">
        <f>MAX(AB4:AB20)</f>
        <v>4297</v>
      </c>
      <c r="AC22" s="42"/>
      <c r="AD22" s="91">
        <f t="shared" si="14"/>
        <v>843.33333333333348</v>
      </c>
      <c r="AE22" s="92">
        <f t="shared" si="15"/>
        <v>0</v>
      </c>
      <c r="AF22" s="93" t="str">
        <f t="shared" si="16"/>
        <v/>
      </c>
      <c r="AG22" s="93">
        <f t="shared" si="17"/>
        <v>0</v>
      </c>
      <c r="AH22" s="93">
        <f t="shared" si="18"/>
        <v>0</v>
      </c>
      <c r="AI22" s="94" t="str">
        <f t="shared" si="3"/>
        <v/>
      </c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9" t="str">
        <f>IF($C22&lt;&gt;"",IF($AB22&gt;=AL$13,IF(($AB22&gt;=AL$13)*($AB22&lt;AL$12),$AK$13,IF(($AB22&gt;=AL$12)*($AB22&lt;#REF!),$AK$12,IF(($AB22&gt;=#REF!)*($AB22&lt;AL$11),#REF!,IF(($AB22&gt;=AL$11),$AK$11,"")))),"-"),"")</f>
        <v/>
      </c>
      <c r="BF22" s="99" t="str">
        <f>IF($C22&lt;&gt;"",IF($AB22&gt;=AM$13,IF(($AB22&gt;=AM$13)*($AB22&lt;AM$12),$AK$13,IF(($AB22&gt;=AM$12)*($AB22&lt;#REF!),$AK$12,IF(($AB22&gt;=#REF!)*($AB22&lt;AM$11),#REF!,IF(($AB22&gt;=AM$11),$AK$11,"")))),"-"),"")</f>
        <v/>
      </c>
      <c r="BG22" s="99" t="str">
        <f>IF($C22&lt;&gt;"",IF($AB22&gt;=AN$13,IF(($AB22&gt;=AN$13)*($AB22&lt;AN$12),$AK$13,IF(($AB22&gt;=AN$12)*($AB22&lt;#REF!),$AK$12,IF(($AB22&gt;=#REF!)*($AB22&lt;AN$11),#REF!,IF(($AB22&gt;=AN$11),$AK$11,"")))),"-"),"")</f>
        <v/>
      </c>
      <c r="BH22" s="99" t="str">
        <f>IF($C22&lt;&gt;"",IF($AB22&gt;=AO$13,IF(($AB22&gt;=AO$13)*($AB22&lt;AO$12),$AK$13,IF(($AB22&gt;=AO$12)*($AB22&lt;#REF!),$AK$12,IF(($AB22&gt;=#REF!)*($AB22&lt;AO$11),#REF!,IF(($AB22&gt;=AO$11),$AK$11,"")))),"-"),"")</f>
        <v/>
      </c>
      <c r="BI22" s="99" t="str">
        <f>IF($C22&lt;&gt;"",IF($AB22&gt;=AP$13,IF(($AB22&gt;=AP$13)*($AB22&lt;AP$12),$AK$13,IF(($AB22&gt;=AP$12)*($AB22&lt;#REF!),$AK$12,IF(($AB22&gt;=#REF!)*($AB22&lt;AP$11),#REF!,IF(($AB22&gt;=AP$11),$AK$11,"")))),"-"),"")</f>
        <v/>
      </c>
      <c r="BJ22" s="99" t="str">
        <f>IF($C22&lt;&gt;"",IF($AB22&gt;=AQ$13,IF(($AB22&gt;=AQ$13)*($AB22&lt;AQ$12),$AK$13,IF(($AB22&gt;=AQ$12)*($AB22&lt;#REF!),$AK$12,IF(($AB22&gt;=#REF!)*($AB22&lt;AQ$11),#REF!,IF(($AB22&gt;=AQ$11),$AK$11,"")))),"-"),"")</f>
        <v/>
      </c>
      <c r="BK22" s="99" t="str">
        <f>IF($C22&lt;&gt;"",IF($AB22&gt;=AR$13,IF(($AB22&gt;=AR$13)*($AB22&lt;AR$12),$AK$13,IF(($AB22&gt;=AR$12)*($AB22&lt;#REF!),$AK$12,IF(($AB22&gt;=#REF!)*($AB22&lt;AR$11),#REF!,IF(($AB22&gt;=AR$11),$AK$11,"")))),"-"),"")</f>
        <v/>
      </c>
      <c r="BL22" s="99" t="str">
        <f>IF($C22&lt;&gt;"",IF($AB22&gt;=AS$13,IF(($AB22&gt;=AS$13)*($AB22&lt;AS$12),$AK$13,IF(($AB22&gt;=AS$12)*($AB22&lt;#REF!),$AK$12,IF(($AB22&gt;=#REF!)*($AB22&lt;AS$11),#REF!,IF(($AB22&gt;=AS$11),$AK$11,"")))),"-"),"")</f>
        <v/>
      </c>
      <c r="BM22" s="99" t="str">
        <f>IF($C22&lt;&gt;"",IF($AB22&gt;=AT$13,IF(($AB22&gt;=AT$13)*($AB22&lt;AT$12),$AK$13,IF(($AB22&gt;=AT$12)*($AB22&lt;#REF!),$AK$12,IF(($AB22&gt;=#REF!)*($AB22&lt;AT$11),#REF!,IF(($AB22&gt;=AT$11),$AK$11,"")))),"-"),"")</f>
        <v/>
      </c>
      <c r="BN22" s="99" t="str">
        <f>IF($C22&lt;&gt;"",IF($AB22&gt;=AU$13,IF(($AB22&gt;=AU$13)*($AB22&lt;AU$12),$AK$13,IF(($AB22&gt;=AU$12)*($AB22&lt;#REF!),$AK$12,IF(($AB22&gt;=#REF!)*($AB22&lt;AU$11),#REF!,IF(($AB22&gt;=AU$11),$AK$11,"")))),"-"),"")</f>
        <v/>
      </c>
      <c r="BO22" s="99" t="str">
        <f>IF($C22&lt;&gt;"",IF($AB22&gt;=AV$13,IF(($AB22&gt;=AV$13)*($AB22&lt;AV$12),$AK$13,IF(($AB22&gt;=AV$12)*($AB22&lt;#REF!),$AK$12,IF(($AB22&gt;=#REF!)*($AB22&lt;AV$11),#REF!,IF(($AB22&gt;=AV$11),$AK$11,"")))),"-"),"")</f>
        <v/>
      </c>
      <c r="BP22" s="99" t="str">
        <f>IF($C22&lt;&gt;"",IF($AB22&gt;=AW$13,IF(($AB22&gt;=AW$13)*($AB22&lt;AW$12),$AK$13,IF(($AB22&gt;=AW$12)*($AB22&lt;#REF!),$AK$12,IF(($AB22&gt;=#REF!)*($AB22&lt;AW$11),#REF!,IF(($AB22&gt;=AW$11),$AK$11,"")))),"-"),"")</f>
        <v/>
      </c>
      <c r="BQ22" s="99" t="str">
        <f>IF($C22&lt;&gt;"",IF($AB22&gt;=AX$13,IF(($AB22&gt;=AX$13)*($AB22&lt;AX$12),$AK$13,IF(($AB22&gt;=AX$12)*($AB22&lt;#REF!),$AK$12,IF(($AB22&gt;=#REF!)*($AB22&lt;AX$11),#REF!,IF(($AB22&gt;=AX$11),$AK$11,"")))),"-"),"")</f>
        <v/>
      </c>
      <c r="BR22" s="99" t="str">
        <f>IF($C22&lt;&gt;"",IF($AB22&gt;=AY$13,IF(($AB22&gt;=AY$13)*($AB22&lt;AY$12),$AK$13,IF(($AB22&gt;=AY$12)*($AB22&lt;#REF!),$AK$12,IF(($AB22&gt;=#REF!)*($AB22&lt;AY$11),#REF!,IF(($AB22&gt;=AY$11),$AK$11,"")))),"-"),"")</f>
        <v/>
      </c>
      <c r="BS22" s="99" t="str">
        <f>IF($C22&lt;&gt;"",IF($AB22&gt;=AZ$13,IF(($AB22&gt;=AZ$13)*($AB22&lt;AZ$12),$AK$13,IF(($AB22&gt;=AZ$12)*($AB22&lt;#REF!),$AK$12,IF(($AB22&gt;=#REF!)*($AB22&lt;AZ$11),#REF!,IF(($AB22&gt;=AZ$11),$AK$11,"")))),"-"),"")</f>
        <v/>
      </c>
      <c r="BT22" s="99" t="str">
        <f>IF($C22&lt;&gt;"",IF($AB22&gt;=BA$13,IF(($AB22&gt;=BA$13)*($AB22&lt;BA$12),$AK$13,IF(($AB22&gt;=BA$12)*($AB22&lt;#REF!),$AK$12,IF(($AB22&gt;=#REF!)*($AB22&lt;BA$11),#REF!,IF(($AB22&gt;=BA$11),$AK$11,"")))),"-"),"")</f>
        <v/>
      </c>
      <c r="BU22" s="99" t="str">
        <f>IF($C22&lt;&gt;"",IF($AB22&gt;=BB$13,IF(($AB22&gt;=BB$13)*($AB22&lt;BB$12),$AK$13,IF(($AB22&gt;=BB$12)*($AB22&lt;#REF!),$AK$12,IF(($AB22&gt;=#REF!)*($AB22&lt;BB$11),#REF!,IF(($AB22&gt;=BB$11),$AK$11,"")))),"-"),"")</f>
        <v/>
      </c>
      <c r="BV22" s="99" t="str">
        <f>IF($C22&lt;&gt;"",IF($AB22&gt;=BC$13,IF(($AB22&gt;=BC$13)*($AB22&lt;BC$12),$AK$13,IF(($AB22&gt;=BC$12)*($AB22&lt;#REF!),$AK$12,IF(($AB22&gt;=#REF!)*($AB22&lt;BC$11),#REF!,IF(($AB22&gt;=BC$11),$AK$11,"")))),"-"),"")</f>
        <v/>
      </c>
      <c r="BW22" s="100" t="str">
        <f t="shared" si="4"/>
        <v/>
      </c>
      <c r="BX22" s="100" t="str">
        <f t="shared" si="5"/>
        <v/>
      </c>
      <c r="BY22" s="100" t="str">
        <f t="shared" si="19"/>
        <v/>
      </c>
      <c r="BZ22" s="100" t="str">
        <f t="shared" si="20"/>
        <v/>
      </c>
      <c r="CA22" s="101"/>
      <c r="CB22" s="102" t="str">
        <f t="shared" si="21"/>
        <v/>
      </c>
    </row>
    <row r="23" spans="1:80" ht="15.75" thickBot="1" x14ac:dyDescent="0.3">
      <c r="A23" s="244" t="s">
        <v>68</v>
      </c>
      <c r="B23" s="245"/>
      <c r="C23" s="246"/>
      <c r="D23" s="153" t="e">
        <f>MAX(D5:D21)</f>
        <v>#DIV/0!</v>
      </c>
      <c r="E23" s="154"/>
      <c r="F23" s="155">
        <f>MIN(F5:F21)</f>
        <v>0</v>
      </c>
      <c r="G23" s="153">
        <f t="shared" ref="G23:AB23" si="25">MIN(G5:G21)</f>
        <v>0</v>
      </c>
      <c r="H23" s="156">
        <f t="shared" si="25"/>
        <v>0</v>
      </c>
      <c r="I23" s="157">
        <f t="shared" si="25"/>
        <v>5.6</v>
      </c>
      <c r="J23" s="156">
        <f t="shared" si="25"/>
        <v>0</v>
      </c>
      <c r="K23" s="153">
        <f t="shared" si="25"/>
        <v>11</v>
      </c>
      <c r="L23" s="156">
        <f t="shared" si="25"/>
        <v>70</v>
      </c>
      <c r="M23" s="153">
        <f t="shared" si="25"/>
        <v>0</v>
      </c>
      <c r="N23" s="186" t="e">
        <f t="shared" si="25"/>
        <v>#DIV/0!</v>
      </c>
      <c r="O23" s="158">
        <f t="shared" si="25"/>
        <v>0</v>
      </c>
      <c r="P23" s="157">
        <f>MIN(P4:P20)</f>
        <v>4.9000000000000004</v>
      </c>
      <c r="Q23" s="158">
        <f t="shared" si="25"/>
        <v>0</v>
      </c>
      <c r="R23" s="153">
        <f t="shared" si="25"/>
        <v>0</v>
      </c>
      <c r="S23" s="156">
        <f t="shared" si="25"/>
        <v>0</v>
      </c>
      <c r="T23" s="153">
        <f>MIN(T4:T20)</f>
        <v>23</v>
      </c>
      <c r="U23" s="156">
        <f t="shared" si="25"/>
        <v>140</v>
      </c>
      <c r="V23" s="153">
        <f t="shared" si="25"/>
        <v>0</v>
      </c>
      <c r="W23" s="156">
        <f t="shared" si="25"/>
        <v>0</v>
      </c>
      <c r="X23" s="159">
        <f>MIN(X4:X20)</f>
        <v>140</v>
      </c>
      <c r="Y23" s="160">
        <f>MIN(Y4:Y20)</f>
        <v>0</v>
      </c>
      <c r="Z23" s="161">
        <f>MIN(Z4:Z20)</f>
        <v>0</v>
      </c>
      <c r="AA23" s="89" t="e">
        <f t="shared" si="25"/>
        <v>#DIV/0!</v>
      </c>
      <c r="AB23" s="90">
        <f t="shared" si="25"/>
        <v>911</v>
      </c>
      <c r="AC23" s="162"/>
      <c r="AD23" s="163">
        <f t="shared" si="14"/>
        <v>93.333333333333357</v>
      </c>
      <c r="AE23" s="164">
        <f t="shared" si="15"/>
        <v>0</v>
      </c>
      <c r="AF23" s="165" t="str">
        <f t="shared" si="16"/>
        <v/>
      </c>
      <c r="AG23" s="165">
        <f t="shared" si="17"/>
        <v>0</v>
      </c>
      <c r="AH23" s="165">
        <f t="shared" si="18"/>
        <v>0</v>
      </c>
      <c r="AI23" s="166" t="str">
        <f t="shared" si="3"/>
        <v/>
      </c>
      <c r="AJ23" s="167"/>
      <c r="AK23" s="167"/>
      <c r="AL23" s="167"/>
      <c r="AM23" s="167"/>
      <c r="AN23" s="167"/>
      <c r="AO23" s="167"/>
      <c r="AP23" s="167"/>
      <c r="AQ23" s="167"/>
      <c r="AR23" s="167"/>
      <c r="AS23" s="167"/>
      <c r="AT23" s="167"/>
      <c r="AU23" s="167"/>
      <c r="AV23" s="167"/>
      <c r="AW23" s="167"/>
      <c r="AX23" s="167"/>
      <c r="AY23" s="167"/>
      <c r="AZ23" s="167"/>
      <c r="BA23" s="167"/>
      <c r="BB23" s="167"/>
      <c r="BC23" s="167"/>
      <c r="BD23" s="167"/>
      <c r="BE23" s="168" t="str">
        <f>IF($C23&lt;&gt;"",IF($AB23&gt;=AL$13,IF(($AB23&gt;=AL$13)*($AB23&lt;AL$12),$AK$13,IF(($AB23&gt;=AL$12)*($AB23&lt;#REF!),$AK$12,IF(($AB23&gt;=#REF!)*($AB23&lt;AL$11),#REF!,IF(($AB23&gt;=AL$11),$AK$11,"")))),"-"),"")</f>
        <v/>
      </c>
      <c r="BF23" s="168" t="str">
        <f>IF($C23&lt;&gt;"",IF($AB23&gt;=AM$13,IF(($AB23&gt;=AM$13)*($AB23&lt;AM$12),$AK$13,IF(($AB23&gt;=AM$12)*($AB23&lt;#REF!),$AK$12,IF(($AB23&gt;=#REF!)*($AB23&lt;AM$11),#REF!,IF(($AB23&gt;=AM$11),$AK$11,"")))),"-"),"")</f>
        <v/>
      </c>
      <c r="BG23" s="168" t="str">
        <f>IF($C23&lt;&gt;"",IF($AB23&gt;=AN$13,IF(($AB23&gt;=AN$13)*($AB23&lt;AN$12),$AK$13,IF(($AB23&gt;=AN$12)*($AB23&lt;#REF!),$AK$12,IF(($AB23&gt;=#REF!)*($AB23&lt;AN$11),#REF!,IF(($AB23&gt;=AN$11),$AK$11,"")))),"-"),"")</f>
        <v/>
      </c>
      <c r="BH23" s="168" t="str">
        <f>IF($C23&lt;&gt;"",IF($AB23&gt;=AO$13,IF(($AB23&gt;=AO$13)*($AB23&lt;AO$12),$AK$13,IF(($AB23&gt;=AO$12)*($AB23&lt;#REF!),$AK$12,IF(($AB23&gt;=#REF!)*($AB23&lt;AO$11),#REF!,IF(($AB23&gt;=AO$11),$AK$11,"")))),"-"),"")</f>
        <v/>
      </c>
      <c r="BI23" s="168" t="str">
        <f>IF($C23&lt;&gt;"",IF($AB23&gt;=AP$13,IF(($AB23&gt;=AP$13)*($AB23&lt;AP$12),$AK$13,IF(($AB23&gt;=AP$12)*($AB23&lt;#REF!),$AK$12,IF(($AB23&gt;=#REF!)*($AB23&lt;AP$11),#REF!,IF(($AB23&gt;=AP$11),$AK$11,"")))),"-"),"")</f>
        <v/>
      </c>
      <c r="BJ23" s="168" t="str">
        <f>IF($C23&lt;&gt;"",IF($AB23&gt;=AQ$13,IF(($AB23&gt;=AQ$13)*($AB23&lt;AQ$12),$AK$13,IF(($AB23&gt;=AQ$12)*($AB23&lt;#REF!),$AK$12,IF(($AB23&gt;=#REF!)*($AB23&lt;AQ$11),#REF!,IF(($AB23&gt;=AQ$11),$AK$11,"")))),"-"),"")</f>
        <v/>
      </c>
      <c r="BK23" s="168" t="str">
        <f>IF($C23&lt;&gt;"",IF($AB23&gt;=AR$13,IF(($AB23&gt;=AR$13)*($AB23&lt;AR$12),$AK$13,IF(($AB23&gt;=AR$12)*($AB23&lt;#REF!),$AK$12,IF(($AB23&gt;=#REF!)*($AB23&lt;AR$11),#REF!,IF(($AB23&gt;=AR$11),$AK$11,"")))),"-"),"")</f>
        <v/>
      </c>
      <c r="BL23" s="168" t="str">
        <f>IF($C23&lt;&gt;"",IF($AB23&gt;=AS$13,IF(($AB23&gt;=AS$13)*($AB23&lt;AS$12),$AK$13,IF(($AB23&gt;=AS$12)*($AB23&lt;#REF!),$AK$12,IF(($AB23&gt;=#REF!)*($AB23&lt;AS$11),#REF!,IF(($AB23&gt;=AS$11),$AK$11,"")))),"-"),"")</f>
        <v/>
      </c>
      <c r="BM23" s="168" t="str">
        <f>IF($C23&lt;&gt;"",IF($AB23&gt;=AT$13,IF(($AB23&gt;=AT$13)*($AB23&lt;AT$12),$AK$13,IF(($AB23&gt;=AT$12)*($AB23&lt;#REF!),$AK$12,IF(($AB23&gt;=#REF!)*($AB23&lt;AT$11),#REF!,IF(($AB23&gt;=AT$11),$AK$11,"")))),"-"),"")</f>
        <v/>
      </c>
      <c r="BN23" s="168" t="str">
        <f>IF($C23&lt;&gt;"",IF($AB23&gt;=AU$13,IF(($AB23&gt;=AU$13)*($AB23&lt;AU$12),$AK$13,IF(($AB23&gt;=AU$12)*($AB23&lt;#REF!),$AK$12,IF(($AB23&gt;=#REF!)*($AB23&lt;AU$11),#REF!,IF(($AB23&gt;=AU$11),$AK$11,"")))),"-"),"")</f>
        <v/>
      </c>
      <c r="BO23" s="168" t="str">
        <f>IF($C23&lt;&gt;"",IF($AB23&gt;=AV$13,IF(($AB23&gt;=AV$13)*($AB23&lt;AV$12),$AK$13,IF(($AB23&gt;=AV$12)*($AB23&lt;#REF!),$AK$12,IF(($AB23&gt;=#REF!)*($AB23&lt;AV$11),#REF!,IF(($AB23&gt;=AV$11),$AK$11,"")))),"-"),"")</f>
        <v/>
      </c>
      <c r="BP23" s="168" t="str">
        <f>IF($C23&lt;&gt;"",IF($AB23&gt;=AW$13,IF(($AB23&gt;=AW$13)*($AB23&lt;AW$12),$AK$13,IF(($AB23&gt;=AW$12)*($AB23&lt;#REF!),$AK$12,IF(($AB23&gt;=#REF!)*($AB23&lt;AW$11),#REF!,IF(($AB23&gt;=AW$11),$AK$11,"")))),"-"),"")</f>
        <v/>
      </c>
      <c r="BQ23" s="168" t="str">
        <f>IF($C23&lt;&gt;"",IF($AB23&gt;=AX$13,IF(($AB23&gt;=AX$13)*($AB23&lt;AX$12),$AK$13,IF(($AB23&gt;=AX$12)*($AB23&lt;#REF!),$AK$12,IF(($AB23&gt;=#REF!)*($AB23&lt;AX$11),#REF!,IF(($AB23&gt;=AX$11),$AK$11,"")))),"-"),"")</f>
        <v/>
      </c>
      <c r="BR23" s="168" t="str">
        <f>IF($C23&lt;&gt;"",IF($AB23&gt;=AY$13,IF(($AB23&gt;=AY$13)*($AB23&lt;AY$12),$AK$13,IF(($AB23&gt;=AY$12)*($AB23&lt;#REF!),$AK$12,IF(($AB23&gt;=#REF!)*($AB23&lt;AY$11),#REF!,IF(($AB23&gt;=AY$11),$AK$11,"")))),"-"),"")</f>
        <v/>
      </c>
      <c r="BS23" s="168" t="str">
        <f>IF($C23&lt;&gt;"",IF($AB23&gt;=AZ$13,IF(($AB23&gt;=AZ$13)*($AB23&lt;AZ$12),$AK$13,IF(($AB23&gt;=AZ$12)*($AB23&lt;#REF!),$AK$12,IF(($AB23&gt;=#REF!)*($AB23&lt;AZ$11),#REF!,IF(($AB23&gt;=AZ$11),$AK$11,"")))),"-"),"")</f>
        <v/>
      </c>
      <c r="BT23" s="168" t="str">
        <f>IF($C23&lt;&gt;"",IF($AB23&gt;=BA$13,IF(($AB23&gt;=BA$13)*($AB23&lt;BA$12),$AK$13,IF(($AB23&gt;=BA$12)*($AB23&lt;#REF!),$AK$12,IF(($AB23&gt;=#REF!)*($AB23&lt;BA$11),#REF!,IF(($AB23&gt;=BA$11),$AK$11,"")))),"-"),"")</f>
        <v/>
      </c>
      <c r="BU23" s="168" t="str">
        <f>IF($C23&lt;&gt;"",IF($AB23&gt;=BB$13,IF(($AB23&gt;=BB$13)*($AB23&lt;BB$12),$AK$13,IF(($AB23&gt;=BB$12)*($AB23&lt;#REF!),$AK$12,IF(($AB23&gt;=#REF!)*($AB23&lt;BB$11),#REF!,IF(($AB23&gt;=BB$11),$AK$11,"")))),"-"),"")</f>
        <v/>
      </c>
      <c r="BV23" s="168" t="str">
        <f>IF($C23&lt;&gt;"",IF($AB23&gt;=BC$13,IF(($AB23&gt;=BC$13)*($AB23&lt;BC$12),$AK$13,IF(($AB23&gt;=BC$12)*($AB23&lt;#REF!),$AK$12,IF(($AB23&gt;=#REF!)*($AB23&lt;BC$11),#REF!,IF(($AB23&gt;=BC$11),$AK$11,"")))),"-"),"")</f>
        <v/>
      </c>
      <c r="BW23" s="169" t="str">
        <f t="shared" si="4"/>
        <v/>
      </c>
      <c r="BX23" s="169" t="str">
        <f t="shared" si="5"/>
        <v/>
      </c>
      <c r="BY23" s="169" t="str">
        <f t="shared" si="19"/>
        <v/>
      </c>
      <c r="BZ23" s="169" t="str">
        <f t="shared" si="20"/>
        <v/>
      </c>
      <c r="CA23" s="170"/>
      <c r="CB23" s="171" t="str">
        <f t="shared" si="21"/>
        <v/>
      </c>
    </row>
  </sheetData>
  <sheetProtection password="C756" sheet="1" objects="1" scenarios="1" selectLockedCells="1" selectUnlockedCells="1"/>
  <mergeCells count="14">
    <mergeCell ref="A22:C22"/>
    <mergeCell ref="A23:C23"/>
    <mergeCell ref="K1:L1"/>
    <mergeCell ref="P1:Q1"/>
    <mergeCell ref="R1:S1"/>
    <mergeCell ref="T1:U1"/>
    <mergeCell ref="V1:W1"/>
    <mergeCell ref="A21:C21"/>
    <mergeCell ref="A1:A2"/>
    <mergeCell ref="B1:B2"/>
    <mergeCell ref="C1:C2"/>
    <mergeCell ref="D1:F1"/>
    <mergeCell ref="G1:H1"/>
    <mergeCell ref="I1:J1"/>
  </mergeCells>
  <conditionalFormatting sqref="CB4:CB23">
    <cfRule type="cellIs" dxfId="5" priority="1" stopIfTrue="1" operator="equal">
      <formula>"DIAMOND"</formula>
    </cfRule>
    <cfRule type="cellIs" dxfId="4" priority="2" stopIfTrue="1" operator="equal">
      <formula>"GOLD"</formula>
    </cfRule>
    <cfRule type="cellIs" dxfId="3" priority="3" stopIfTrue="1" operator="equal">
      <formula>"SILVER"</formula>
    </cfRule>
  </conditionalFormatting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23"/>
  <sheetViews>
    <sheetView workbookViewId="0">
      <selection activeCell="F37" sqref="F37"/>
    </sheetView>
  </sheetViews>
  <sheetFormatPr defaultRowHeight="15" x14ac:dyDescent="0.25"/>
  <cols>
    <col min="1" max="1" width="3.28515625" style="196" customWidth="1"/>
    <col min="2" max="2" width="15.7109375" style="196" customWidth="1"/>
    <col min="3" max="3" width="8.140625" style="196" customWidth="1"/>
    <col min="4" max="29" width="5.5703125" style="196" customWidth="1"/>
    <col min="30" max="80" width="5.5703125" style="204" customWidth="1"/>
    <col min="81" max="82" width="9.140625" style="204"/>
    <col min="83" max="16384" width="9.140625" style="196"/>
  </cols>
  <sheetData>
    <row r="1" spans="1:80" x14ac:dyDescent="0.25">
      <c r="A1" s="251" t="s">
        <v>0</v>
      </c>
      <c r="B1" s="251" t="s">
        <v>1</v>
      </c>
      <c r="C1" s="252" t="s">
        <v>2</v>
      </c>
      <c r="D1" s="254" t="s">
        <v>3</v>
      </c>
      <c r="E1" s="255"/>
      <c r="F1" s="255"/>
      <c r="G1" s="248" t="s">
        <v>4</v>
      </c>
      <c r="H1" s="248"/>
      <c r="I1" s="248" t="s">
        <v>5</v>
      </c>
      <c r="J1" s="248"/>
      <c r="K1" s="249" t="s">
        <v>6</v>
      </c>
      <c r="L1" s="249"/>
      <c r="M1" s="187" t="s">
        <v>7</v>
      </c>
      <c r="N1" s="187" t="s">
        <v>8</v>
      </c>
      <c r="O1" s="187"/>
      <c r="P1" s="249" t="s">
        <v>9</v>
      </c>
      <c r="Q1" s="249"/>
      <c r="R1" s="254" t="s">
        <v>10</v>
      </c>
      <c r="S1" s="254"/>
      <c r="T1" s="248" t="s">
        <v>11</v>
      </c>
      <c r="U1" s="248"/>
      <c r="V1" s="249" t="s">
        <v>12</v>
      </c>
      <c r="W1" s="249"/>
      <c r="X1" s="188" t="s">
        <v>13</v>
      </c>
      <c r="Y1" s="188" t="s">
        <v>14</v>
      </c>
      <c r="Z1" s="187"/>
      <c r="AA1" s="187"/>
      <c r="AB1" s="189" t="s">
        <v>15</v>
      </c>
      <c r="AC1" s="172"/>
      <c r="AD1" s="201"/>
      <c r="AE1" s="201"/>
      <c r="AF1" s="201"/>
      <c r="AG1" s="201"/>
      <c r="AH1" s="201"/>
      <c r="AI1" s="202" t="s">
        <v>16</v>
      </c>
      <c r="AJ1" s="202"/>
      <c r="AK1" s="202"/>
      <c r="AL1" s="202"/>
      <c r="AM1" s="202"/>
      <c r="AN1" s="202"/>
      <c r="AO1" s="202"/>
      <c r="AP1" s="202"/>
      <c r="AQ1" s="202"/>
      <c r="AR1" s="202"/>
      <c r="AS1" s="202"/>
      <c r="AT1" s="202"/>
      <c r="AU1" s="202"/>
      <c r="AV1" s="202"/>
      <c r="AW1" s="202"/>
      <c r="AX1" s="202"/>
      <c r="AY1" s="202"/>
      <c r="AZ1" s="202"/>
      <c r="BA1" s="202"/>
      <c r="BB1" s="202"/>
      <c r="BC1" s="202"/>
      <c r="BD1" s="202"/>
      <c r="BE1" s="202"/>
      <c r="BF1" s="202"/>
      <c r="BG1" s="202"/>
      <c r="BH1" s="202"/>
      <c r="BI1" s="202"/>
      <c r="BJ1" s="202"/>
      <c r="BK1" s="202"/>
      <c r="BL1" s="202"/>
      <c r="BM1" s="202"/>
      <c r="BN1" s="202"/>
      <c r="BO1" s="202"/>
      <c r="BP1" s="202"/>
      <c r="BQ1" s="202"/>
      <c r="BR1" s="202"/>
      <c r="BS1" s="202"/>
      <c r="BT1" s="202"/>
      <c r="BU1" s="202"/>
      <c r="BV1" s="202"/>
      <c r="BW1" s="202"/>
      <c r="BX1" s="202"/>
      <c r="BY1" s="202"/>
      <c r="BZ1" s="202"/>
      <c r="CA1" s="202"/>
      <c r="CB1" s="203" t="s">
        <v>17</v>
      </c>
    </row>
    <row r="2" spans="1:80" x14ac:dyDescent="0.25">
      <c r="A2" s="251"/>
      <c r="B2" s="251"/>
      <c r="C2" s="253"/>
      <c r="D2" s="188" t="s">
        <v>18</v>
      </c>
      <c r="E2" s="188"/>
      <c r="F2" s="187" t="s">
        <v>19</v>
      </c>
      <c r="G2" s="189" t="s">
        <v>20</v>
      </c>
      <c r="H2" s="187" t="s">
        <v>19</v>
      </c>
      <c r="I2" s="189" t="s">
        <v>20</v>
      </c>
      <c r="J2" s="187" t="s">
        <v>19</v>
      </c>
      <c r="K2" s="190" t="s">
        <v>21</v>
      </c>
      <c r="L2" s="187" t="s">
        <v>19</v>
      </c>
      <c r="M2" s="190" t="s">
        <v>21</v>
      </c>
      <c r="N2" s="190" t="s">
        <v>20</v>
      </c>
      <c r="O2" s="187" t="s">
        <v>19</v>
      </c>
      <c r="P2" s="190" t="s">
        <v>20</v>
      </c>
      <c r="Q2" s="187" t="s">
        <v>19</v>
      </c>
      <c r="R2" s="188" t="s">
        <v>21</v>
      </c>
      <c r="S2" s="187" t="s">
        <v>19</v>
      </c>
      <c r="T2" s="189" t="s">
        <v>21</v>
      </c>
      <c r="U2" s="187" t="s">
        <v>19</v>
      </c>
      <c r="V2" s="190" t="s">
        <v>20</v>
      </c>
      <c r="W2" s="187" t="s">
        <v>19</v>
      </c>
      <c r="X2" s="188" t="s">
        <v>20</v>
      </c>
      <c r="Y2" s="188" t="s">
        <v>22</v>
      </c>
      <c r="Z2" s="187" t="s">
        <v>19</v>
      </c>
      <c r="AA2" s="190"/>
      <c r="AB2" s="189"/>
      <c r="AC2" s="172"/>
      <c r="AD2" s="205" t="s">
        <v>23</v>
      </c>
      <c r="AE2" s="201"/>
      <c r="AF2" s="201"/>
      <c r="AG2" s="201"/>
      <c r="AH2" s="201"/>
      <c r="AI2" s="206"/>
      <c r="AJ2" s="206"/>
      <c r="AK2" s="206"/>
      <c r="AL2" s="206"/>
      <c r="AM2" s="206"/>
      <c r="AN2" s="206"/>
      <c r="AO2" s="206"/>
      <c r="AP2" s="206"/>
      <c r="AQ2" s="206"/>
      <c r="AR2" s="206"/>
      <c r="AS2" s="206"/>
      <c r="AT2" s="206"/>
      <c r="AU2" s="206"/>
      <c r="AV2" s="206"/>
      <c r="AW2" s="206"/>
      <c r="AX2" s="206"/>
      <c r="AY2" s="206"/>
      <c r="AZ2" s="206"/>
      <c r="BA2" s="206"/>
      <c r="BB2" s="206"/>
      <c r="BC2" s="206"/>
      <c r="BD2" s="206"/>
      <c r="BE2" s="206"/>
      <c r="BF2" s="206"/>
      <c r="BG2" s="206"/>
      <c r="BH2" s="206"/>
      <c r="BI2" s="206"/>
      <c r="BJ2" s="206"/>
      <c r="BK2" s="206"/>
      <c r="BL2" s="206"/>
      <c r="BM2" s="206"/>
      <c r="BN2" s="206"/>
      <c r="BO2" s="206"/>
      <c r="BP2" s="206"/>
      <c r="BQ2" s="206"/>
      <c r="BR2" s="206"/>
      <c r="BS2" s="206"/>
      <c r="BT2" s="206"/>
      <c r="BU2" s="206"/>
      <c r="BV2" s="206"/>
      <c r="BW2" s="206"/>
      <c r="BX2" s="206"/>
      <c r="BY2" s="206"/>
      <c r="BZ2" s="206"/>
      <c r="CA2" s="206"/>
      <c r="CB2" s="207"/>
    </row>
    <row r="3" spans="1:80" x14ac:dyDescent="0.25">
      <c r="A3" s="180"/>
      <c r="B3" s="197"/>
      <c r="C3" s="176"/>
      <c r="D3" s="191"/>
      <c r="E3" s="191"/>
      <c r="F3" s="192"/>
      <c r="G3" s="193"/>
      <c r="H3" s="198"/>
      <c r="I3" s="193"/>
      <c r="J3" s="192"/>
      <c r="K3" s="192"/>
      <c r="L3" s="192"/>
      <c r="M3" s="192"/>
      <c r="N3" s="192"/>
      <c r="O3" s="192"/>
      <c r="P3" s="192"/>
      <c r="Q3" s="192"/>
      <c r="R3" s="191"/>
      <c r="S3" s="192"/>
      <c r="T3" s="193"/>
      <c r="U3" s="198"/>
      <c r="V3" s="192"/>
      <c r="W3" s="192"/>
      <c r="X3" s="191"/>
      <c r="Y3" s="191"/>
      <c r="Z3" s="192"/>
      <c r="AA3" s="192"/>
      <c r="AB3" s="193"/>
      <c r="AC3" s="173"/>
      <c r="AD3" s="208"/>
      <c r="AE3" s="208"/>
      <c r="AF3" s="208"/>
      <c r="AG3" s="208"/>
      <c r="AH3" s="208"/>
      <c r="AI3" s="206"/>
      <c r="AJ3" s="206"/>
      <c r="AK3" s="206"/>
      <c r="AL3" s="206"/>
      <c r="AM3" s="206"/>
      <c r="AN3" s="206"/>
      <c r="AO3" s="206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6"/>
      <c r="BC3" s="206"/>
      <c r="BD3" s="206"/>
      <c r="BE3" s="209">
        <v>7</v>
      </c>
      <c r="BF3" s="209">
        <v>8</v>
      </c>
      <c r="BG3" s="209">
        <v>9</v>
      </c>
      <c r="BH3" s="209">
        <v>10</v>
      </c>
      <c r="BI3" s="209">
        <v>11</v>
      </c>
      <c r="BJ3" s="209">
        <v>12</v>
      </c>
      <c r="BK3" s="209">
        <v>13</v>
      </c>
      <c r="BL3" s="209">
        <v>14</v>
      </c>
      <c r="BM3" s="209">
        <v>15</v>
      </c>
      <c r="BN3" s="209" t="s">
        <v>24</v>
      </c>
      <c r="BO3" s="209" t="s">
        <v>25</v>
      </c>
      <c r="BP3" s="209" t="s">
        <v>26</v>
      </c>
      <c r="BQ3" s="209" t="s">
        <v>27</v>
      </c>
      <c r="BR3" s="209" t="s">
        <v>28</v>
      </c>
      <c r="BS3" s="209" t="s">
        <v>29</v>
      </c>
      <c r="BT3" s="209" t="s">
        <v>30</v>
      </c>
      <c r="BU3" s="209" t="s">
        <v>31</v>
      </c>
      <c r="BV3" s="209" t="s">
        <v>32</v>
      </c>
      <c r="BW3" s="203" t="s">
        <v>33</v>
      </c>
      <c r="BX3" s="203" t="s">
        <v>34</v>
      </c>
      <c r="BY3" s="209" t="s">
        <v>35</v>
      </c>
      <c r="BZ3" s="209" t="s">
        <v>36</v>
      </c>
      <c r="CA3" s="206"/>
      <c r="CB3" s="207"/>
    </row>
    <row r="4" spans="1:80" x14ac:dyDescent="0.25">
      <c r="A4" s="176">
        <v>1</v>
      </c>
      <c r="B4" s="194" t="s">
        <v>38</v>
      </c>
      <c r="C4" s="177">
        <v>1998</v>
      </c>
      <c r="D4" s="178"/>
      <c r="E4" s="175"/>
      <c r="F4" s="199">
        <f t="shared" ref="F4:F20" si="0">INT(IF(AND(E4="E",D4&lt;=14.2),(IF((AND(D4&gt;10.99)*(D4&lt;14.21)),(14.3-D4)/0.1*10,(IF((AND(D4&gt;6)*(D4&lt;11.01)),(12.65-D4)/0.05*10,0))))+50,(IF((AND(D4&gt;10.99)*(D4&lt;14.21)),(14.3-D4)/0.1*10,(IF((AND(D4&gt;6)*(D4&lt;11.01)),(12.65-D4)/0.05*10,0))))))</f>
        <v>0</v>
      </c>
      <c r="G4" s="178"/>
      <c r="H4" s="199">
        <f>INT(IF(G4&lt;1,0,(G4-0.945)/0.055)*10)</f>
        <v>0</v>
      </c>
      <c r="I4" s="178">
        <v>6.9</v>
      </c>
      <c r="J4" s="199">
        <f>INT(IF(I4&lt;3,0,(I4-2.85)/0.15)*10)</f>
        <v>270</v>
      </c>
      <c r="K4" s="179">
        <v>41</v>
      </c>
      <c r="L4" s="199">
        <f>INT(IF(K4&lt;5,0,(K4-4)/1)*10)</f>
        <v>370</v>
      </c>
      <c r="M4" s="179">
        <v>53</v>
      </c>
      <c r="N4" s="179"/>
      <c r="O4" s="199">
        <f>INT(IF((IF(N4&lt;25,((M4-29)/3),(N4-23.5)/1.5)*10)&gt;0, IF(((M4-27)/3)&gt;((N4-23.5)/1.5),((M4-27)/3),(N4-23.5)/1.5)*10,0))</f>
        <v>86</v>
      </c>
      <c r="P4" s="178">
        <v>5.83</v>
      </c>
      <c r="Q4" s="199">
        <f>INT(IF(P4&lt;2.2,0,(P4-2.135)/0.065)*10)</f>
        <v>568</v>
      </c>
      <c r="R4" s="179">
        <v>50</v>
      </c>
      <c r="S4" s="199">
        <f>INT(IF(R4&lt;5,0,(R4-4.3)/0.7)*10)</f>
        <v>652</v>
      </c>
      <c r="T4" s="180">
        <v>72</v>
      </c>
      <c r="U4" s="199">
        <f>INT(IF(T4&lt;10,0,(T4-9)/1)*10)</f>
        <v>630</v>
      </c>
      <c r="V4" s="178"/>
      <c r="W4" s="199">
        <f t="shared" ref="W4:W20" si="1">INT(IF(V4&lt;5,0,(V4-4.25)/0.75)*10)</f>
        <v>0</v>
      </c>
      <c r="X4" s="179">
        <v>250</v>
      </c>
      <c r="Y4" s="181"/>
      <c r="Z4" s="199">
        <f>INT(IF(AD4&gt;AE4,AD4,AE4))</f>
        <v>551</v>
      </c>
      <c r="AA4" s="200">
        <f>IF(AND(ISNUMBER(X4)=NOT(ISNUMBER(Y4)),OR(AND(ISNUMBER(X4),X4&gt;=90),AND(ISNUMBER(Y4), Y4&gt;0,Y4&lt;=374))),1,0)</f>
        <v>1</v>
      </c>
      <c r="AB4" s="195">
        <f t="shared" ref="AB4:AB20" si="2">SUM(F4+H4+J4+L4+O4+Q4+S4+U4+W4+Z4)</f>
        <v>3127</v>
      </c>
      <c r="AC4" s="174"/>
      <c r="AD4" s="201">
        <f>IF(X4&lt;&gt;"",IF((OR(AF4="",X4&gt;119)),((X4-117.6)/2.4),0)*10,0)</f>
        <v>551.66666666666674</v>
      </c>
      <c r="AE4" s="210">
        <f>IF(AF4&lt;=440,(442.5-AF4)/2.5,0)*10</f>
        <v>0</v>
      </c>
      <c r="AF4" s="211" t="str">
        <f>IF(AND(AG4=0,AH4=0),"",AG4*60+AH4)</f>
        <v/>
      </c>
      <c r="AG4" s="211">
        <f>HOUR(Y4)</f>
        <v>0</v>
      </c>
      <c r="AH4" s="211">
        <f>MINUTE(Y4)</f>
        <v>0</v>
      </c>
      <c r="AI4" s="212">
        <f t="shared" ref="AI4:AI23" si="3">IF(C4&lt;&gt;"",$Z$1-C4,"")</f>
        <v>-1998</v>
      </c>
      <c r="AJ4" s="206"/>
      <c r="AK4" s="213" t="s">
        <v>39</v>
      </c>
      <c r="AL4" s="213"/>
      <c r="AM4" s="213"/>
      <c r="AN4" s="213"/>
      <c r="AO4" s="213"/>
      <c r="AP4" s="213"/>
      <c r="AQ4" s="213"/>
      <c r="AR4" s="213"/>
      <c r="AS4" s="213"/>
      <c r="AT4" s="213"/>
      <c r="AU4" s="214"/>
      <c r="AV4" s="214"/>
      <c r="AW4" s="214"/>
      <c r="AX4" s="214"/>
      <c r="AY4" s="214"/>
      <c r="AZ4" s="214"/>
      <c r="BA4" s="214"/>
      <c r="BB4" s="214"/>
      <c r="BC4" s="214"/>
      <c r="BD4" s="206"/>
      <c r="BE4" s="215" t="e">
        <f>IF($C4&lt;&gt;"",IF($AB4&gt;=AL$13,IF(($AB4&gt;=AL$13)*($AB4&lt;AL$12),$AK$13,IF(($AB4&gt;=AL$12)*($AB4&lt;#REF!),$AK$12,IF(($AB4&gt;=#REF!)*($AB4&lt;AL$11),#REF!,IF(($AB4&gt;=AL$11),$AK$11,"")))),"-"),"")</f>
        <v>#REF!</v>
      </c>
      <c r="BF4" s="215" t="e">
        <f>IF($C4&lt;&gt;"",IF($AB4&gt;=AM$13,IF(($AB4&gt;=AM$13)*($AB4&lt;AM$12),$AK$13,IF(($AB4&gt;=AM$12)*($AB4&lt;#REF!),$AK$12,IF(($AB4&gt;=#REF!)*($AB4&lt;AM$11),#REF!,IF(($AB4&gt;=AM$11),$AK$11,"")))),"-"),"")</f>
        <v>#REF!</v>
      </c>
      <c r="BG4" s="215" t="e">
        <f>IF($C4&lt;&gt;"",IF($AB4&gt;=AN$13,IF(($AB4&gt;=AN$13)*($AB4&lt;AN$12),$AK$13,IF(($AB4&gt;=AN$12)*($AB4&lt;#REF!),$AK$12,IF(($AB4&gt;=#REF!)*($AB4&lt;AN$11),#REF!,IF(($AB4&gt;=AN$11),$AK$11,"")))),"-"),"")</f>
        <v>#REF!</v>
      </c>
      <c r="BH4" s="215" t="e">
        <f>IF($C4&lt;&gt;"",IF($AB4&gt;=AO$13,IF(($AB4&gt;=AO$13)*($AB4&lt;AO$12),$AK$13,IF(($AB4&gt;=AO$12)*($AB4&lt;#REF!),$AK$12,IF(($AB4&gt;=#REF!)*($AB4&lt;AO$11),#REF!,IF(($AB4&gt;=AO$11),$AK$11,"")))),"-"),"")</f>
        <v>#REF!</v>
      </c>
      <c r="BI4" s="215" t="e">
        <f>IF($C4&lt;&gt;"",IF($AB4&gt;=AP$13,IF(($AB4&gt;=AP$13)*($AB4&lt;AP$12),$AK$13,IF(($AB4&gt;=AP$12)*($AB4&lt;#REF!),$AK$12,IF(($AB4&gt;=#REF!)*($AB4&lt;AP$11),#REF!,IF(($AB4&gt;=AP$11),$AK$11,"")))),"-"),"")</f>
        <v>#REF!</v>
      </c>
      <c r="BJ4" s="215" t="e">
        <f>IF($C4&lt;&gt;"",IF($AB4&gt;=AQ$13,IF(($AB4&gt;=AQ$13)*($AB4&lt;AQ$12),$AK$13,IF(($AB4&gt;=AQ$12)*($AB4&lt;#REF!),$AK$12,IF(($AB4&gt;=#REF!)*($AB4&lt;AQ$11),#REF!,IF(($AB4&gt;=AQ$11),$AK$11,"")))),"-"),"")</f>
        <v>#REF!</v>
      </c>
      <c r="BK4" s="215" t="e">
        <f>IF($C4&lt;&gt;"",IF($AB4&gt;=AR$13,IF(($AB4&gt;=AR$13)*($AB4&lt;AR$12),$AK$13,IF(($AB4&gt;=AR$12)*($AB4&lt;#REF!),$AK$12,IF(($AB4&gt;=#REF!)*($AB4&lt;AR$11),#REF!,IF(($AB4&gt;=AR$11),$AK$11,"")))),"-"),"")</f>
        <v>#REF!</v>
      </c>
      <c r="BL4" s="215" t="e">
        <f>IF($C4&lt;&gt;"",IF($AB4&gt;=AS$13,IF(($AB4&gt;=AS$13)*($AB4&lt;AS$12),$AK$13,IF(($AB4&gt;=AS$12)*($AB4&lt;#REF!),$AK$12,IF(($AB4&gt;=#REF!)*($AB4&lt;AS$11),#REF!,IF(($AB4&gt;=AS$11),$AK$11,"")))),"-"),"")</f>
        <v>#REF!</v>
      </c>
      <c r="BM4" s="215" t="e">
        <f>IF($C4&lt;&gt;"",IF($AB4&gt;=AT$13,IF(($AB4&gt;=AT$13)*($AB4&lt;AT$12),$AK$13,IF(($AB4&gt;=AT$12)*($AB4&lt;#REF!),$AK$12,IF(($AB4&gt;=#REF!)*($AB4&lt;AT$11),#REF!,IF(($AB4&gt;=AT$11),$AK$11,"")))),"-"),"")</f>
        <v>#REF!</v>
      </c>
      <c r="BN4" s="215" t="e">
        <f>IF($C4&lt;&gt;"",IF($AB4&gt;=AU$13,IF(($AB4&gt;=AU$13)*($AB4&lt;AU$12),$AK$13,IF(($AB4&gt;=AU$12)*($AB4&lt;#REF!),$AK$12,IF(($AB4&gt;=#REF!)*($AB4&lt;AU$11),#REF!,IF(($AB4&gt;=AU$11),$AK$11,"")))),"-"),"")</f>
        <v>#REF!</v>
      </c>
      <c r="BO4" s="215" t="e">
        <f>IF($C4&lt;&gt;"",IF($AB4&gt;=AV$13,IF(($AB4&gt;=AV$13)*($AB4&lt;AV$12),$AK$13,IF(($AB4&gt;=AV$12)*($AB4&lt;#REF!),$AK$12,IF(($AB4&gt;=#REF!)*($AB4&lt;AV$11),#REF!,IF(($AB4&gt;=AV$11),$AK$11,"")))),"-"),"")</f>
        <v>#REF!</v>
      </c>
      <c r="BP4" s="215" t="e">
        <f>IF($C4&lt;&gt;"",IF($AB4&gt;=AW$13,IF(($AB4&gt;=AW$13)*($AB4&lt;AW$12),$AK$13,IF(($AB4&gt;=AW$12)*($AB4&lt;#REF!),$AK$12,IF(($AB4&gt;=#REF!)*($AB4&lt;AW$11),#REF!,IF(($AB4&gt;=AW$11),$AK$11,"")))),"-"),"")</f>
        <v>#REF!</v>
      </c>
      <c r="BQ4" s="215" t="e">
        <f>IF($C4&lt;&gt;"",IF($AB4&gt;=AX$13,IF(($AB4&gt;=AX$13)*($AB4&lt;AX$12),$AK$13,IF(($AB4&gt;=AX$12)*($AB4&lt;#REF!),$AK$12,IF(($AB4&gt;=#REF!)*($AB4&lt;AX$11),#REF!,IF(($AB4&gt;=AX$11),$AK$11,"")))),"-"),"")</f>
        <v>#REF!</v>
      </c>
      <c r="BR4" s="215" t="e">
        <f>IF($C4&lt;&gt;"",IF($AB4&gt;=AY$13,IF(($AB4&gt;=AY$13)*($AB4&lt;AY$12),$AK$13,IF(($AB4&gt;=AY$12)*($AB4&lt;#REF!),$AK$12,IF(($AB4&gt;=#REF!)*($AB4&lt;AY$11),#REF!,IF(($AB4&gt;=AY$11),$AK$11,"")))),"-"),"")</f>
        <v>#REF!</v>
      </c>
      <c r="BS4" s="215" t="e">
        <f>IF($C4&lt;&gt;"",IF($AB4&gt;=AZ$13,IF(($AB4&gt;=AZ$13)*($AB4&lt;AZ$12),$AK$13,IF(($AB4&gt;=AZ$12)*($AB4&lt;#REF!),$AK$12,IF(($AB4&gt;=#REF!)*($AB4&lt;AZ$11),#REF!,IF(($AB4&gt;=AZ$11),$AK$11,"")))),"-"),"")</f>
        <v>#REF!</v>
      </c>
      <c r="BT4" s="215" t="e">
        <f>IF($C4&lt;&gt;"",IF($AB4&gt;=BA$13,IF(($AB4&gt;=BA$13)*($AB4&lt;BA$12),$AK$13,IF(($AB4&gt;=BA$12)*($AB4&lt;#REF!),$AK$12,IF(($AB4&gt;=#REF!)*($AB4&lt;BA$11),#REF!,IF(($AB4&gt;=BA$11),$AK$11,"")))),"-"),"")</f>
        <v>#REF!</v>
      </c>
      <c r="BU4" s="215" t="e">
        <f>IF($C4&lt;&gt;"",IF($AB4&gt;=BB$13,IF(($AB4&gt;=BB$13)*($AB4&lt;BB$12),$AK$13,IF(($AB4&gt;=BB$12)*($AB4&lt;#REF!),$AK$12,IF(($AB4&gt;=#REF!)*($AB4&lt;BB$11),#REF!,IF(($AB4&gt;=BB$11),$AK$11,"")))),"-"),"")</f>
        <v>#REF!</v>
      </c>
      <c r="BV4" s="215" t="e">
        <f>IF($C4&lt;&gt;"",IF($AB4&gt;=BC$13,IF(($AB4&gt;=BC$13)*($AB4&lt;BC$12),$AK$13,IF(($AB4&gt;=BC$12)*($AB4&lt;#REF!),$AK$12,IF(($AB4&gt;=#REF!)*($AB4&lt;BC$11),#REF!,IF(($AB4&gt;=BC$11),$AK$11,"")))),"-"),"")</f>
        <v>#REF!</v>
      </c>
      <c r="BW4" s="215" t="str">
        <f t="shared" ref="BW4:BW23" si="4">IF(AI4&lt;&gt;"",IF(AND(AI4&gt;=7,AI4&lt;=9),IF(AI4=$AL$10,BE4,IF(AI4=$AM$10,BF4,IF(AI4=$AN$10,BG4,""))),""),"")</f>
        <v/>
      </c>
      <c r="BX4" s="215" t="str">
        <f t="shared" ref="BX4:BX23" si="5">IF(AI4&lt;&gt;"",IF(AI4&lt;=15,IF(AI4=$AO$10,BH4,IF(AI4=$AP$10,BI4,IF(AI4=$AQ$10,BJ4,IF(AI4=$AR$10,BK4,IF(AI4=$AS$10,BL4,IF(AI4=$AT$10,BM4,"")))))),""),"")</f>
        <v/>
      </c>
      <c r="BY4" s="215" t="str">
        <f>IF(AI4&lt;&gt;"",IF(AND(AI4&gt;=16,AI4&lt;=45),IF(AND(AI4&gt;=16,AI4&lt;=17),BN4,IF(AND(AI4&gt;=18,AI4&lt;=19),BO4,IF(AND(AI4&gt;=20,AI4&lt;=28),BP4,IF(AND(AI4&gt;=29,AI4&lt;=37),BQ4,"")))),""),"")</f>
        <v/>
      </c>
      <c r="BZ4" s="215" t="str">
        <f>IF(AI4&lt;&gt;"",IF(AI4&gt;=38,IF(AND(AI4&gt;=38,AI4&lt;=46),BR4,IF(AND(AI4&gt;=47,AI4&lt;=55),BS4,IF(AND(AI4&gt;=56,AI4&lt;=60),BT4,IF(AND(AI4&gt;=61,AI4&lt;=65),BU4,IF(AI4&gt;=66,BV4,""))))),""),"")</f>
        <v/>
      </c>
      <c r="CA4" s="206"/>
      <c r="CB4" s="216" t="str">
        <f>IF(AI4&lt;&gt;"",IF(AI4&lt;=9,BW4,IF(AND(AI4&gt;=10,AI4&lt;=15),BX4,IF(AND(AI4&gt;=16,AI4&lt;=37),BY4,IF(AI4&gt;=38,BZ4,"")))),"")</f>
        <v/>
      </c>
    </row>
    <row r="5" spans="1:80" x14ac:dyDescent="0.25">
      <c r="A5" s="176">
        <v>2</v>
      </c>
      <c r="B5" s="194" t="s">
        <v>41</v>
      </c>
      <c r="C5" s="177">
        <v>1997</v>
      </c>
      <c r="D5" s="175"/>
      <c r="E5" s="175"/>
      <c r="F5" s="199">
        <f t="shared" si="0"/>
        <v>0</v>
      </c>
      <c r="G5" s="178"/>
      <c r="H5" s="199">
        <f>INT(IF(G5&lt;1,0,(G5-0.945)/0.055)*10)</f>
        <v>0</v>
      </c>
      <c r="I5" s="178"/>
      <c r="J5" s="199">
        <f t="shared" ref="J5:J20" si="6">INT(IF(I5&lt;3,0,(I5-2.85)/0.15)*10)</f>
        <v>0</v>
      </c>
      <c r="K5" s="179">
        <v>55</v>
      </c>
      <c r="L5" s="199">
        <f t="shared" ref="L5:L20" si="7">INT(IF(K5&lt;5,0,(K5-4)/1)*10)</f>
        <v>510</v>
      </c>
      <c r="M5" s="179"/>
      <c r="N5" s="179"/>
      <c r="O5" s="199">
        <f t="shared" ref="O5:O20" si="8">INT(IF((IF(N5&lt;25,((M5-29)/3),(N5-23.5)/1.5)*10)&gt;0, IF(((M5-27)/3)&gt;((N5-23.5)/1.5),((M5-27)/3),(N5-23.5)/1.5)*10,0))</f>
        <v>0</v>
      </c>
      <c r="P5" s="178">
        <v>5.25</v>
      </c>
      <c r="Q5" s="199">
        <f t="shared" ref="Q5:Q20" si="9">INT(IF(P5&lt;2.2,0,(P5-2.135)/0.065)*10)</f>
        <v>479</v>
      </c>
      <c r="R5" s="179">
        <v>57</v>
      </c>
      <c r="S5" s="199">
        <f t="shared" ref="S5:S20" si="10">INT(IF(R5&lt;5,0,(R5-4.3)/0.7)*10)</f>
        <v>752</v>
      </c>
      <c r="T5" s="180">
        <v>60</v>
      </c>
      <c r="U5" s="199">
        <f t="shared" ref="U5:U20" si="11">INT(IF(T5&lt;10,0,(T5-9)/1)*10)</f>
        <v>510</v>
      </c>
      <c r="V5" s="178"/>
      <c r="W5" s="199">
        <f t="shared" si="1"/>
        <v>0</v>
      </c>
      <c r="X5" s="179">
        <v>190</v>
      </c>
      <c r="Y5" s="181"/>
      <c r="Z5" s="199">
        <f t="shared" ref="Z5:Z20" si="12">INT(IF(AD5&gt;AE5,AD5,AE5))</f>
        <v>301</v>
      </c>
      <c r="AA5" s="200">
        <f t="shared" ref="AA5:AA20" si="13">IF(AND(ISNUMBER(X5)=NOT(ISNUMBER(Y5)),OR(AND(ISNUMBER(X5),X5&gt;=90),AND(ISNUMBER(Y5), Y5&gt;0,Y5&lt;=374))),1,0)</f>
        <v>1</v>
      </c>
      <c r="AB5" s="195">
        <f t="shared" si="2"/>
        <v>2552</v>
      </c>
      <c r="AC5" s="174"/>
      <c r="AD5" s="201">
        <f t="shared" ref="AD5:AD23" si="14">IF(X5&lt;&gt;"",IF((OR(AF5="",X5&gt;119)),((X5-117.6)/2.4),0)*10,0)</f>
        <v>301.66666666666674</v>
      </c>
      <c r="AE5" s="210">
        <f t="shared" ref="AE5:AE23" si="15">IF(AF5&lt;=440,(442.5-AF5)/2.5,0)*10</f>
        <v>0</v>
      </c>
      <c r="AF5" s="211" t="str">
        <f t="shared" ref="AF5:AF23" si="16">IF(AND(AG5=0,AH5=0),"",AG5*60+AH5)</f>
        <v/>
      </c>
      <c r="AG5" s="211">
        <f t="shared" ref="AG5:AG23" si="17">HOUR(Y5)</f>
        <v>0</v>
      </c>
      <c r="AH5" s="211">
        <f t="shared" ref="AH5:AH23" si="18">MINUTE(Y5)</f>
        <v>0</v>
      </c>
      <c r="AI5" s="212">
        <f t="shared" si="3"/>
        <v>-1997</v>
      </c>
      <c r="AJ5" s="206"/>
      <c r="AK5" s="217" t="s">
        <v>42</v>
      </c>
      <c r="AL5" s="214">
        <v>7</v>
      </c>
      <c r="AM5" s="217">
        <v>8</v>
      </c>
      <c r="AN5" s="217">
        <v>9</v>
      </c>
      <c r="AO5" s="214">
        <v>10</v>
      </c>
      <c r="AP5" s="217">
        <v>11</v>
      </c>
      <c r="AQ5" s="217">
        <v>12</v>
      </c>
      <c r="AR5" s="217">
        <v>13</v>
      </c>
      <c r="AS5" s="217">
        <v>14</v>
      </c>
      <c r="AT5" s="217">
        <v>15</v>
      </c>
      <c r="AU5" s="209" t="s">
        <v>24</v>
      </c>
      <c r="AV5" s="209" t="s">
        <v>25</v>
      </c>
      <c r="AW5" s="209" t="s">
        <v>43</v>
      </c>
      <c r="AX5" s="209" t="s">
        <v>44</v>
      </c>
      <c r="AY5" s="209" t="s">
        <v>45</v>
      </c>
      <c r="AZ5" s="209" t="s">
        <v>46</v>
      </c>
      <c r="BA5" s="209" t="s">
        <v>30</v>
      </c>
      <c r="BB5" s="209" t="s">
        <v>31</v>
      </c>
      <c r="BC5" s="209" t="s">
        <v>32</v>
      </c>
      <c r="BD5" s="206"/>
      <c r="BE5" s="215" t="e">
        <f>IF($C5&lt;&gt;"",IF($AB5&gt;=AL$13,IF(($AB5&gt;=AL$13)*($AB5&lt;AL$12),$AK$13,IF(($AB5&gt;=AL$12)*($AB5&lt;#REF!),$AK$12,IF(($AB5&gt;=#REF!)*($AB5&lt;AL$11),#REF!,IF(($AB5&gt;=AL$11),$AK$11,"")))),"-"),"")</f>
        <v>#REF!</v>
      </c>
      <c r="BF5" s="215" t="e">
        <f>IF($C5&lt;&gt;"",IF($AB5&gt;=AM$13,IF(($AB5&gt;=AM$13)*($AB5&lt;AM$12),$AK$13,IF(($AB5&gt;=AM$12)*($AB5&lt;#REF!),$AK$12,IF(($AB5&gt;=#REF!)*($AB5&lt;AM$11),#REF!,IF(($AB5&gt;=AM$11),$AK$11,"")))),"-"),"")</f>
        <v>#REF!</v>
      </c>
      <c r="BG5" s="215" t="e">
        <f>IF($C5&lt;&gt;"",IF($AB5&gt;=AN$13,IF(($AB5&gt;=AN$13)*($AB5&lt;AN$12),$AK$13,IF(($AB5&gt;=AN$12)*($AB5&lt;#REF!),$AK$12,IF(($AB5&gt;=#REF!)*($AB5&lt;AN$11),#REF!,IF(($AB5&gt;=AN$11),$AK$11,"")))),"-"),"")</f>
        <v>#REF!</v>
      </c>
      <c r="BH5" s="215" t="e">
        <f>IF($C5&lt;&gt;"",IF($AB5&gt;=AO$13,IF(($AB5&gt;=AO$13)*($AB5&lt;AO$12),$AK$13,IF(($AB5&gt;=AO$12)*($AB5&lt;#REF!),$AK$12,IF(($AB5&gt;=#REF!)*($AB5&lt;AO$11),#REF!,IF(($AB5&gt;=AO$11),$AK$11,"")))),"-"),"")</f>
        <v>#REF!</v>
      </c>
      <c r="BI5" s="215" t="e">
        <f>IF($C5&lt;&gt;"",IF($AB5&gt;=AP$13,IF(($AB5&gt;=AP$13)*($AB5&lt;AP$12),$AK$13,IF(($AB5&gt;=AP$12)*($AB5&lt;#REF!),$AK$12,IF(($AB5&gt;=#REF!)*($AB5&lt;AP$11),#REF!,IF(($AB5&gt;=AP$11),$AK$11,"")))),"-"),"")</f>
        <v>#REF!</v>
      </c>
      <c r="BJ5" s="215" t="e">
        <f>IF($C5&lt;&gt;"",IF($AB5&gt;=AQ$13,IF(($AB5&gt;=AQ$13)*($AB5&lt;AQ$12),$AK$13,IF(($AB5&gt;=AQ$12)*($AB5&lt;#REF!),$AK$12,IF(($AB5&gt;=#REF!)*($AB5&lt;AQ$11),#REF!,IF(($AB5&gt;=AQ$11),$AK$11,"")))),"-"),"")</f>
        <v>#REF!</v>
      </c>
      <c r="BK5" s="215" t="e">
        <f>IF($C5&lt;&gt;"",IF($AB5&gt;=AR$13,IF(($AB5&gt;=AR$13)*($AB5&lt;AR$12),$AK$13,IF(($AB5&gt;=AR$12)*($AB5&lt;#REF!),$AK$12,IF(($AB5&gt;=#REF!)*($AB5&lt;AR$11),#REF!,IF(($AB5&gt;=AR$11),$AK$11,"")))),"-"),"")</f>
        <v>#REF!</v>
      </c>
      <c r="BL5" s="215" t="e">
        <f>IF($C5&lt;&gt;"",IF($AB5&gt;=AS$13,IF(($AB5&gt;=AS$13)*($AB5&lt;AS$12),$AK$13,IF(($AB5&gt;=AS$12)*($AB5&lt;#REF!),$AK$12,IF(($AB5&gt;=#REF!)*($AB5&lt;AS$11),#REF!,IF(($AB5&gt;=AS$11),$AK$11,"")))),"-"),"")</f>
        <v>#REF!</v>
      </c>
      <c r="BM5" s="215" t="e">
        <f>IF($C5&lt;&gt;"",IF($AB5&gt;=AT$13,IF(($AB5&gt;=AT$13)*($AB5&lt;AT$12),$AK$13,IF(($AB5&gt;=AT$12)*($AB5&lt;#REF!),$AK$12,IF(($AB5&gt;=#REF!)*($AB5&lt;AT$11),#REF!,IF(($AB5&gt;=AT$11),$AK$11,"")))),"-"),"")</f>
        <v>#REF!</v>
      </c>
      <c r="BN5" s="215" t="e">
        <f>IF($C5&lt;&gt;"",IF($AB5&gt;=AU$13,IF(($AB5&gt;=AU$13)*($AB5&lt;AU$12),$AK$13,IF(($AB5&gt;=AU$12)*($AB5&lt;#REF!),$AK$12,IF(($AB5&gt;=#REF!)*($AB5&lt;AU$11),#REF!,IF(($AB5&gt;=AU$11),$AK$11,"")))),"-"),"")</f>
        <v>#REF!</v>
      </c>
      <c r="BO5" s="215" t="e">
        <f>IF($C5&lt;&gt;"",IF($AB5&gt;=AV$13,IF(($AB5&gt;=AV$13)*($AB5&lt;AV$12),$AK$13,IF(($AB5&gt;=AV$12)*($AB5&lt;#REF!),$AK$12,IF(($AB5&gt;=#REF!)*($AB5&lt;AV$11),#REF!,IF(($AB5&gt;=AV$11),$AK$11,"")))),"-"),"")</f>
        <v>#REF!</v>
      </c>
      <c r="BP5" s="215" t="e">
        <f>IF($C5&lt;&gt;"",IF($AB5&gt;=AW$13,IF(($AB5&gt;=AW$13)*($AB5&lt;AW$12),$AK$13,IF(($AB5&gt;=AW$12)*($AB5&lt;#REF!),$AK$12,IF(($AB5&gt;=#REF!)*($AB5&lt;AW$11),#REF!,IF(($AB5&gt;=AW$11),$AK$11,"")))),"-"),"")</f>
        <v>#REF!</v>
      </c>
      <c r="BQ5" s="215" t="e">
        <f>IF($C5&lt;&gt;"",IF($AB5&gt;=AX$13,IF(($AB5&gt;=AX$13)*($AB5&lt;AX$12),$AK$13,IF(($AB5&gt;=AX$12)*($AB5&lt;#REF!),$AK$12,IF(($AB5&gt;=#REF!)*($AB5&lt;AX$11),#REF!,IF(($AB5&gt;=AX$11),$AK$11,"")))),"-"),"")</f>
        <v>#REF!</v>
      </c>
      <c r="BR5" s="215" t="e">
        <f>IF($C5&lt;&gt;"",IF($AB5&gt;=AY$13,IF(($AB5&gt;=AY$13)*($AB5&lt;AY$12),$AK$13,IF(($AB5&gt;=AY$12)*($AB5&lt;#REF!),$AK$12,IF(($AB5&gt;=#REF!)*($AB5&lt;AY$11),#REF!,IF(($AB5&gt;=AY$11),$AK$11,"")))),"-"),"")</f>
        <v>#REF!</v>
      </c>
      <c r="BS5" s="215" t="e">
        <f>IF($C5&lt;&gt;"",IF($AB5&gt;=AZ$13,IF(($AB5&gt;=AZ$13)*($AB5&lt;AZ$12),$AK$13,IF(($AB5&gt;=AZ$12)*($AB5&lt;#REF!),$AK$12,IF(($AB5&gt;=#REF!)*($AB5&lt;AZ$11),#REF!,IF(($AB5&gt;=AZ$11),$AK$11,"")))),"-"),"")</f>
        <v>#REF!</v>
      </c>
      <c r="BT5" s="215" t="e">
        <f>IF($C5&lt;&gt;"",IF($AB5&gt;=BA$13,IF(($AB5&gt;=BA$13)*($AB5&lt;BA$12),$AK$13,IF(($AB5&gt;=BA$12)*($AB5&lt;#REF!),$AK$12,IF(($AB5&gt;=#REF!)*($AB5&lt;BA$11),#REF!,IF(($AB5&gt;=BA$11),$AK$11,"")))),"-"),"")</f>
        <v>#REF!</v>
      </c>
      <c r="BU5" s="215" t="e">
        <f>IF($C5&lt;&gt;"",IF($AB5&gt;=BB$13,IF(($AB5&gt;=BB$13)*($AB5&lt;BB$12),$AK$13,IF(($AB5&gt;=BB$12)*($AB5&lt;#REF!),$AK$12,IF(($AB5&gt;=#REF!)*($AB5&lt;BB$11),#REF!,IF(($AB5&gt;=BB$11),$AK$11,"")))),"-"),"")</f>
        <v>#REF!</v>
      </c>
      <c r="BV5" s="215" t="e">
        <f>IF($C5&lt;&gt;"",IF($AB5&gt;=BC$13,IF(($AB5&gt;=BC$13)*($AB5&lt;BC$12),$AK$13,IF(($AB5&gt;=BC$12)*($AB5&lt;#REF!),$AK$12,IF(($AB5&gt;=#REF!)*($AB5&lt;BC$11),#REF!,IF(($AB5&gt;=BC$11),$AK$11,"")))),"-"),"")</f>
        <v>#REF!</v>
      </c>
      <c r="BW5" s="215" t="str">
        <f t="shared" si="4"/>
        <v/>
      </c>
      <c r="BX5" s="215" t="str">
        <f t="shared" si="5"/>
        <v/>
      </c>
      <c r="BY5" s="215" t="str">
        <f t="shared" ref="BY5:BY23" si="19">IF(AI5&lt;&gt;"",IF(AND(AI5&gt;=16,AI5&lt;=45),IF(AND(AI5&gt;=16,AI5&lt;=17),BN5,IF(AND(AI5&gt;=18,AI5&lt;=19),BO5,IF(AND(AI5&gt;=20,AI5&lt;=28),BP5,IF(AND(AI5&gt;=29,AI5&lt;=37),BQ5,"")))),""),"")</f>
        <v/>
      </c>
      <c r="BZ5" s="215" t="str">
        <f t="shared" ref="BZ5:BZ23" si="20">IF(AI5&lt;&gt;"",IF(AI5&gt;=38,IF(AND(AI5&gt;=38,AI5&lt;=46),BR5,IF(AND(AI5&gt;=47,AI5&lt;=55),BS5,IF(AND(AI5&gt;=56,AI5&lt;=60),BT5,IF(AND(AI5&gt;=61,AI5&lt;=65),BU5,IF(AI5&gt;=66,BV5,""))))),""),"")</f>
        <v/>
      </c>
      <c r="CA5" s="206"/>
      <c r="CB5" s="216" t="str">
        <f t="shared" ref="CB5:CB23" si="21">IF(AI5&lt;&gt;"",IF(AI5&lt;=9,BW5,IF(AND(AI5&gt;=10,AI5&lt;=15),BX5,IF(AND(AI5&gt;=16,AI5&lt;=37),BY5,IF(AI5&gt;=38,BZ5,"")))),"")</f>
        <v/>
      </c>
    </row>
    <row r="6" spans="1:80" x14ac:dyDescent="0.25">
      <c r="A6" s="182">
        <v>3</v>
      </c>
      <c r="B6" s="194" t="s">
        <v>47</v>
      </c>
      <c r="C6" s="177">
        <v>1998</v>
      </c>
      <c r="D6" s="175"/>
      <c r="E6" s="175"/>
      <c r="F6" s="199">
        <f t="shared" si="0"/>
        <v>0</v>
      </c>
      <c r="G6" s="178"/>
      <c r="H6" s="199">
        <f t="shared" ref="H6:H20" si="22">INT(IF(G6&lt;1,0,(G6-0.945)/0.055)*10)</f>
        <v>0</v>
      </c>
      <c r="I6" s="178">
        <v>8.6</v>
      </c>
      <c r="J6" s="199">
        <f t="shared" si="6"/>
        <v>383</v>
      </c>
      <c r="K6" s="179">
        <v>45</v>
      </c>
      <c r="L6" s="199">
        <f t="shared" si="7"/>
        <v>410</v>
      </c>
      <c r="M6" s="179">
        <v>65</v>
      </c>
      <c r="N6" s="179"/>
      <c r="O6" s="199">
        <f t="shared" si="8"/>
        <v>126</v>
      </c>
      <c r="P6" s="178">
        <v>5.85</v>
      </c>
      <c r="Q6" s="199">
        <f t="shared" si="9"/>
        <v>571</v>
      </c>
      <c r="R6" s="179">
        <v>47</v>
      </c>
      <c r="S6" s="199">
        <f t="shared" si="10"/>
        <v>610</v>
      </c>
      <c r="T6" s="180">
        <v>58</v>
      </c>
      <c r="U6" s="199">
        <f t="shared" si="11"/>
        <v>490</v>
      </c>
      <c r="V6" s="178"/>
      <c r="W6" s="199">
        <f t="shared" si="1"/>
        <v>0</v>
      </c>
      <c r="X6" s="179">
        <v>280</v>
      </c>
      <c r="Y6" s="181"/>
      <c r="Z6" s="199">
        <f t="shared" si="12"/>
        <v>676</v>
      </c>
      <c r="AA6" s="200">
        <f t="shared" si="13"/>
        <v>1</v>
      </c>
      <c r="AB6" s="195">
        <f t="shared" si="2"/>
        <v>3266</v>
      </c>
      <c r="AC6" s="174"/>
      <c r="AD6" s="201">
        <f t="shared" si="14"/>
        <v>676.66666666666674</v>
      </c>
      <c r="AE6" s="210">
        <f t="shared" si="15"/>
        <v>0</v>
      </c>
      <c r="AF6" s="211" t="str">
        <f t="shared" si="16"/>
        <v/>
      </c>
      <c r="AG6" s="211">
        <f t="shared" si="17"/>
        <v>0</v>
      </c>
      <c r="AH6" s="211">
        <f t="shared" si="18"/>
        <v>0</v>
      </c>
      <c r="AI6" s="212">
        <f t="shared" si="3"/>
        <v>-1998</v>
      </c>
      <c r="AJ6" s="206"/>
      <c r="AK6" s="218" t="s">
        <v>48</v>
      </c>
      <c r="AL6" s="219">
        <v>3600</v>
      </c>
      <c r="AM6" s="219">
        <v>4300</v>
      </c>
      <c r="AN6" s="219">
        <v>5000</v>
      </c>
      <c r="AO6" s="219">
        <v>5600</v>
      </c>
      <c r="AP6" s="219">
        <v>6200</v>
      </c>
      <c r="AQ6" s="219">
        <v>6800</v>
      </c>
      <c r="AR6" s="219">
        <v>7500</v>
      </c>
      <c r="AS6" s="219">
        <v>8200</v>
      </c>
      <c r="AT6" s="219">
        <v>9000</v>
      </c>
      <c r="AU6" s="220">
        <v>9400</v>
      </c>
      <c r="AV6" s="220">
        <v>9700</v>
      </c>
      <c r="AW6" s="220">
        <v>10000</v>
      </c>
      <c r="AX6" s="220">
        <v>9000</v>
      </c>
      <c r="AY6" s="220">
        <v>7500</v>
      </c>
      <c r="AZ6" s="220">
        <v>6500</v>
      </c>
      <c r="BA6" s="220">
        <v>6000</v>
      </c>
      <c r="BB6" s="220">
        <v>5500</v>
      </c>
      <c r="BC6" s="220">
        <v>5100</v>
      </c>
      <c r="BD6" s="206"/>
      <c r="BE6" s="215" t="e">
        <f>IF($C6&lt;&gt;"",IF($AB6&gt;=AL$13,IF(($AB6&gt;=AL$13)*($AB6&lt;AL$12),$AK$13,IF(($AB6&gt;=AL$12)*($AB6&lt;#REF!),$AK$12,IF(($AB6&gt;=#REF!)*($AB6&lt;AL$11),#REF!,IF(($AB6&gt;=AL$11),$AK$11,"")))),"-"),"")</f>
        <v>#REF!</v>
      </c>
      <c r="BF6" s="215" t="e">
        <f>IF($C6&lt;&gt;"",IF($AB6&gt;=AM$13,IF(($AB6&gt;=AM$13)*($AB6&lt;AM$12),$AK$13,IF(($AB6&gt;=AM$12)*($AB6&lt;#REF!),$AK$12,IF(($AB6&gt;=#REF!)*($AB6&lt;AM$11),#REF!,IF(($AB6&gt;=AM$11),$AK$11,"")))),"-"),"")</f>
        <v>#REF!</v>
      </c>
      <c r="BG6" s="215" t="e">
        <f>IF($C6&lt;&gt;"",IF($AB6&gt;=AN$13,IF(($AB6&gt;=AN$13)*($AB6&lt;AN$12),$AK$13,IF(($AB6&gt;=AN$12)*($AB6&lt;#REF!),$AK$12,IF(($AB6&gt;=#REF!)*($AB6&lt;AN$11),#REF!,IF(($AB6&gt;=AN$11),$AK$11,"")))),"-"),"")</f>
        <v>#REF!</v>
      </c>
      <c r="BH6" s="215" t="e">
        <f>IF($C6&lt;&gt;"",IF($AB6&gt;=AO$13,IF(($AB6&gt;=AO$13)*($AB6&lt;AO$12),$AK$13,IF(($AB6&gt;=AO$12)*($AB6&lt;#REF!),$AK$12,IF(($AB6&gt;=#REF!)*($AB6&lt;AO$11),#REF!,IF(($AB6&gt;=AO$11),$AK$11,"")))),"-"),"")</f>
        <v>#REF!</v>
      </c>
      <c r="BI6" s="215" t="e">
        <f>IF($C6&lt;&gt;"",IF($AB6&gt;=AP$13,IF(($AB6&gt;=AP$13)*($AB6&lt;AP$12),$AK$13,IF(($AB6&gt;=AP$12)*($AB6&lt;#REF!),$AK$12,IF(($AB6&gt;=#REF!)*($AB6&lt;AP$11),#REF!,IF(($AB6&gt;=AP$11),$AK$11,"")))),"-"),"")</f>
        <v>#REF!</v>
      </c>
      <c r="BJ6" s="215" t="e">
        <f>IF($C6&lt;&gt;"",IF($AB6&gt;=AQ$13,IF(($AB6&gt;=AQ$13)*($AB6&lt;AQ$12),$AK$13,IF(($AB6&gt;=AQ$12)*($AB6&lt;#REF!),$AK$12,IF(($AB6&gt;=#REF!)*($AB6&lt;AQ$11),#REF!,IF(($AB6&gt;=AQ$11),$AK$11,"")))),"-"),"")</f>
        <v>#REF!</v>
      </c>
      <c r="BK6" s="215" t="e">
        <f>IF($C6&lt;&gt;"",IF($AB6&gt;=AR$13,IF(($AB6&gt;=AR$13)*($AB6&lt;AR$12),$AK$13,IF(($AB6&gt;=AR$12)*($AB6&lt;#REF!),$AK$12,IF(($AB6&gt;=#REF!)*($AB6&lt;AR$11),#REF!,IF(($AB6&gt;=AR$11),$AK$11,"")))),"-"),"")</f>
        <v>#REF!</v>
      </c>
      <c r="BL6" s="215" t="e">
        <f>IF($C6&lt;&gt;"",IF($AB6&gt;=AS$13,IF(($AB6&gt;=AS$13)*($AB6&lt;AS$12),$AK$13,IF(($AB6&gt;=AS$12)*($AB6&lt;#REF!),$AK$12,IF(($AB6&gt;=#REF!)*($AB6&lt;AS$11),#REF!,IF(($AB6&gt;=AS$11),$AK$11,"")))),"-"),"")</f>
        <v>#REF!</v>
      </c>
      <c r="BM6" s="215" t="e">
        <f>IF($C6&lt;&gt;"",IF($AB6&gt;=AT$13,IF(($AB6&gt;=AT$13)*($AB6&lt;AT$12),$AK$13,IF(($AB6&gt;=AT$12)*($AB6&lt;#REF!),$AK$12,IF(($AB6&gt;=#REF!)*($AB6&lt;AT$11),#REF!,IF(($AB6&gt;=AT$11),$AK$11,"")))),"-"),"")</f>
        <v>#REF!</v>
      </c>
      <c r="BN6" s="215" t="e">
        <f>IF($C6&lt;&gt;"",IF($AB6&gt;=AU$13,IF(($AB6&gt;=AU$13)*($AB6&lt;AU$12),$AK$13,IF(($AB6&gt;=AU$12)*($AB6&lt;#REF!),$AK$12,IF(($AB6&gt;=#REF!)*($AB6&lt;AU$11),#REF!,IF(($AB6&gt;=AU$11),$AK$11,"")))),"-"),"")</f>
        <v>#REF!</v>
      </c>
      <c r="BO6" s="215" t="e">
        <f>IF($C6&lt;&gt;"",IF($AB6&gt;=AV$13,IF(($AB6&gt;=AV$13)*($AB6&lt;AV$12),$AK$13,IF(($AB6&gt;=AV$12)*($AB6&lt;#REF!),$AK$12,IF(($AB6&gt;=#REF!)*($AB6&lt;AV$11),#REF!,IF(($AB6&gt;=AV$11),$AK$11,"")))),"-"),"")</f>
        <v>#REF!</v>
      </c>
      <c r="BP6" s="215" t="e">
        <f>IF($C6&lt;&gt;"",IF($AB6&gt;=AW$13,IF(($AB6&gt;=AW$13)*($AB6&lt;AW$12),$AK$13,IF(($AB6&gt;=AW$12)*($AB6&lt;#REF!),$AK$12,IF(($AB6&gt;=#REF!)*($AB6&lt;AW$11),#REF!,IF(($AB6&gt;=AW$11),$AK$11,"")))),"-"),"")</f>
        <v>#REF!</v>
      </c>
      <c r="BQ6" s="215" t="e">
        <f>IF($C6&lt;&gt;"",IF($AB6&gt;=AX$13,IF(($AB6&gt;=AX$13)*($AB6&lt;AX$12),$AK$13,IF(($AB6&gt;=AX$12)*($AB6&lt;#REF!),$AK$12,IF(($AB6&gt;=#REF!)*($AB6&lt;AX$11),#REF!,IF(($AB6&gt;=AX$11),$AK$11,"")))),"-"),"")</f>
        <v>#REF!</v>
      </c>
      <c r="BR6" s="215" t="e">
        <f>IF($C6&lt;&gt;"",IF($AB6&gt;=AY$13,IF(($AB6&gt;=AY$13)*($AB6&lt;AY$12),$AK$13,IF(($AB6&gt;=AY$12)*($AB6&lt;#REF!),$AK$12,IF(($AB6&gt;=#REF!)*($AB6&lt;AY$11),#REF!,IF(($AB6&gt;=AY$11),$AK$11,"")))),"-"),"")</f>
        <v>#REF!</v>
      </c>
      <c r="BS6" s="215" t="e">
        <f>IF($C6&lt;&gt;"",IF($AB6&gt;=AZ$13,IF(($AB6&gt;=AZ$13)*($AB6&lt;AZ$12),$AK$13,IF(($AB6&gt;=AZ$12)*($AB6&lt;#REF!),$AK$12,IF(($AB6&gt;=#REF!)*($AB6&lt;AZ$11),#REF!,IF(($AB6&gt;=AZ$11),$AK$11,"")))),"-"),"")</f>
        <v>#REF!</v>
      </c>
      <c r="BT6" s="215" t="e">
        <f>IF($C6&lt;&gt;"",IF($AB6&gt;=BA$13,IF(($AB6&gt;=BA$13)*($AB6&lt;BA$12),$AK$13,IF(($AB6&gt;=BA$12)*($AB6&lt;#REF!),$AK$12,IF(($AB6&gt;=#REF!)*($AB6&lt;BA$11),#REF!,IF(($AB6&gt;=BA$11),$AK$11,"")))),"-"),"")</f>
        <v>#REF!</v>
      </c>
      <c r="BU6" s="215" t="e">
        <f>IF($C6&lt;&gt;"",IF($AB6&gt;=BB$13,IF(($AB6&gt;=BB$13)*($AB6&lt;BB$12),$AK$13,IF(($AB6&gt;=BB$12)*($AB6&lt;#REF!),$AK$12,IF(($AB6&gt;=#REF!)*($AB6&lt;BB$11),#REF!,IF(($AB6&gt;=BB$11),$AK$11,"")))),"-"),"")</f>
        <v>#REF!</v>
      </c>
      <c r="BV6" s="215" t="e">
        <f>IF($C6&lt;&gt;"",IF($AB6&gt;=BC$13,IF(($AB6&gt;=BC$13)*($AB6&lt;BC$12),$AK$13,IF(($AB6&gt;=BC$12)*($AB6&lt;#REF!),$AK$12,IF(($AB6&gt;=#REF!)*($AB6&lt;BC$11),#REF!,IF(($AB6&gt;=BC$11),$AK$11,"")))),"-"),"")</f>
        <v>#REF!</v>
      </c>
      <c r="BW6" s="215" t="str">
        <f t="shared" si="4"/>
        <v/>
      </c>
      <c r="BX6" s="215" t="str">
        <f t="shared" si="5"/>
        <v/>
      </c>
      <c r="BY6" s="215" t="str">
        <f t="shared" si="19"/>
        <v/>
      </c>
      <c r="BZ6" s="215" t="str">
        <f t="shared" si="20"/>
        <v/>
      </c>
      <c r="CA6" s="206"/>
      <c r="CB6" s="216" t="str">
        <f t="shared" si="21"/>
        <v/>
      </c>
    </row>
    <row r="7" spans="1:80" x14ac:dyDescent="0.25">
      <c r="A7" s="176">
        <v>4</v>
      </c>
      <c r="B7" s="194" t="s">
        <v>49</v>
      </c>
      <c r="C7" s="177">
        <v>1997</v>
      </c>
      <c r="D7" s="175"/>
      <c r="E7" s="175"/>
      <c r="F7" s="199">
        <f t="shared" si="0"/>
        <v>0</v>
      </c>
      <c r="G7" s="178"/>
      <c r="H7" s="199">
        <f t="shared" si="22"/>
        <v>0</v>
      </c>
      <c r="I7" s="178"/>
      <c r="J7" s="199">
        <f t="shared" si="6"/>
        <v>0</v>
      </c>
      <c r="K7" s="179">
        <v>35</v>
      </c>
      <c r="L7" s="199">
        <f t="shared" si="7"/>
        <v>310</v>
      </c>
      <c r="M7" s="179"/>
      <c r="N7" s="179"/>
      <c r="O7" s="199">
        <f t="shared" si="8"/>
        <v>0</v>
      </c>
      <c r="P7" s="178">
        <v>5.2</v>
      </c>
      <c r="Q7" s="199">
        <f t="shared" si="9"/>
        <v>471</v>
      </c>
      <c r="R7" s="179">
        <v>46</v>
      </c>
      <c r="S7" s="199">
        <f t="shared" si="10"/>
        <v>595</v>
      </c>
      <c r="T7" s="180">
        <v>66</v>
      </c>
      <c r="U7" s="199">
        <f t="shared" si="11"/>
        <v>570</v>
      </c>
      <c r="V7" s="178"/>
      <c r="W7" s="199">
        <f t="shared" si="1"/>
        <v>0</v>
      </c>
      <c r="X7" s="179">
        <v>260</v>
      </c>
      <c r="Y7" s="181"/>
      <c r="Z7" s="199">
        <f t="shared" si="12"/>
        <v>593</v>
      </c>
      <c r="AA7" s="200">
        <f t="shared" si="13"/>
        <v>1</v>
      </c>
      <c r="AB7" s="195">
        <f t="shared" si="2"/>
        <v>2539</v>
      </c>
      <c r="AC7" s="174"/>
      <c r="AD7" s="201">
        <f t="shared" si="14"/>
        <v>593.33333333333337</v>
      </c>
      <c r="AE7" s="210">
        <f t="shared" si="15"/>
        <v>0</v>
      </c>
      <c r="AF7" s="211" t="str">
        <f t="shared" si="16"/>
        <v/>
      </c>
      <c r="AG7" s="211">
        <f t="shared" si="17"/>
        <v>0</v>
      </c>
      <c r="AH7" s="211">
        <f t="shared" si="18"/>
        <v>0</v>
      </c>
      <c r="AI7" s="212">
        <f t="shared" si="3"/>
        <v>-1997</v>
      </c>
      <c r="AJ7" s="206"/>
      <c r="AK7" s="218" t="s">
        <v>50</v>
      </c>
      <c r="AL7" s="219">
        <v>2900</v>
      </c>
      <c r="AM7" s="219">
        <v>3600</v>
      </c>
      <c r="AN7" s="219">
        <v>4300</v>
      </c>
      <c r="AO7" s="219">
        <v>4900</v>
      </c>
      <c r="AP7" s="219">
        <v>5500</v>
      </c>
      <c r="AQ7" s="219">
        <v>6100</v>
      </c>
      <c r="AR7" s="219">
        <v>6800</v>
      </c>
      <c r="AS7" s="219">
        <v>7500</v>
      </c>
      <c r="AT7" s="219">
        <v>8300</v>
      </c>
      <c r="AU7" s="220">
        <v>8700</v>
      </c>
      <c r="AV7" s="220">
        <v>9000</v>
      </c>
      <c r="AW7" s="220">
        <v>9300</v>
      </c>
      <c r="AX7" s="220">
        <v>8300</v>
      </c>
      <c r="AY7" s="220">
        <v>6800</v>
      </c>
      <c r="AZ7" s="220">
        <v>5800</v>
      </c>
      <c r="BA7" s="220">
        <v>5300</v>
      </c>
      <c r="BB7" s="220">
        <v>4800</v>
      </c>
      <c r="BC7" s="220">
        <v>4400</v>
      </c>
      <c r="BD7" s="206"/>
      <c r="BE7" s="215" t="e">
        <f>IF($C7&lt;&gt;"",IF($AB7&gt;=AL$13,IF(($AB7&gt;=AL$13)*($AB7&lt;AL$12),$AK$13,IF(($AB7&gt;=AL$12)*($AB7&lt;#REF!),$AK$12,IF(($AB7&gt;=#REF!)*($AB7&lt;AL$11),#REF!,IF(($AB7&gt;=AL$11),$AK$11,"")))),"-"),"")</f>
        <v>#REF!</v>
      </c>
      <c r="BF7" s="215" t="e">
        <f>IF($C7&lt;&gt;"",IF($AB7&gt;=AM$13,IF(($AB7&gt;=AM$13)*($AB7&lt;AM$12),$AK$13,IF(($AB7&gt;=AM$12)*($AB7&lt;#REF!),$AK$12,IF(($AB7&gt;=#REF!)*($AB7&lt;AM$11),#REF!,IF(($AB7&gt;=AM$11),$AK$11,"")))),"-"),"")</f>
        <v>#REF!</v>
      </c>
      <c r="BG7" s="215" t="e">
        <f>IF($C7&lt;&gt;"",IF($AB7&gt;=AN$13,IF(($AB7&gt;=AN$13)*($AB7&lt;AN$12),$AK$13,IF(($AB7&gt;=AN$12)*($AB7&lt;#REF!),$AK$12,IF(($AB7&gt;=#REF!)*($AB7&lt;AN$11),#REF!,IF(($AB7&gt;=AN$11),$AK$11,"")))),"-"),"")</f>
        <v>#REF!</v>
      </c>
      <c r="BH7" s="215" t="e">
        <f>IF($C7&lt;&gt;"",IF($AB7&gt;=AO$13,IF(($AB7&gt;=AO$13)*($AB7&lt;AO$12),$AK$13,IF(($AB7&gt;=AO$12)*($AB7&lt;#REF!),$AK$12,IF(($AB7&gt;=#REF!)*($AB7&lt;AO$11),#REF!,IF(($AB7&gt;=AO$11),$AK$11,"")))),"-"),"")</f>
        <v>#REF!</v>
      </c>
      <c r="BI7" s="215" t="e">
        <f>IF($C7&lt;&gt;"",IF($AB7&gt;=AP$13,IF(($AB7&gt;=AP$13)*($AB7&lt;AP$12),$AK$13,IF(($AB7&gt;=AP$12)*($AB7&lt;#REF!),$AK$12,IF(($AB7&gt;=#REF!)*($AB7&lt;AP$11),#REF!,IF(($AB7&gt;=AP$11),$AK$11,"")))),"-"),"")</f>
        <v>#REF!</v>
      </c>
      <c r="BJ7" s="215" t="e">
        <f>IF($C7&lt;&gt;"",IF($AB7&gt;=AQ$13,IF(($AB7&gt;=AQ$13)*($AB7&lt;AQ$12),$AK$13,IF(($AB7&gt;=AQ$12)*($AB7&lt;#REF!),$AK$12,IF(($AB7&gt;=#REF!)*($AB7&lt;AQ$11),#REF!,IF(($AB7&gt;=AQ$11),$AK$11,"")))),"-"),"")</f>
        <v>#REF!</v>
      </c>
      <c r="BK7" s="215" t="e">
        <f>IF($C7&lt;&gt;"",IF($AB7&gt;=AR$13,IF(($AB7&gt;=AR$13)*($AB7&lt;AR$12),$AK$13,IF(($AB7&gt;=AR$12)*($AB7&lt;#REF!),$AK$12,IF(($AB7&gt;=#REF!)*($AB7&lt;AR$11),#REF!,IF(($AB7&gt;=AR$11),$AK$11,"")))),"-"),"")</f>
        <v>#REF!</v>
      </c>
      <c r="BL7" s="215" t="e">
        <f>IF($C7&lt;&gt;"",IF($AB7&gt;=AS$13,IF(($AB7&gt;=AS$13)*($AB7&lt;AS$12),$AK$13,IF(($AB7&gt;=AS$12)*($AB7&lt;#REF!),$AK$12,IF(($AB7&gt;=#REF!)*($AB7&lt;AS$11),#REF!,IF(($AB7&gt;=AS$11),$AK$11,"")))),"-"),"")</f>
        <v>#REF!</v>
      </c>
      <c r="BM7" s="215" t="e">
        <f>IF($C7&lt;&gt;"",IF($AB7&gt;=AT$13,IF(($AB7&gt;=AT$13)*($AB7&lt;AT$12),$AK$13,IF(($AB7&gt;=AT$12)*($AB7&lt;#REF!),$AK$12,IF(($AB7&gt;=#REF!)*($AB7&lt;AT$11),#REF!,IF(($AB7&gt;=AT$11),$AK$11,"")))),"-"),"")</f>
        <v>#REF!</v>
      </c>
      <c r="BN7" s="215" t="e">
        <f>IF($C7&lt;&gt;"",IF($AB7&gt;=AU$13,IF(($AB7&gt;=AU$13)*($AB7&lt;AU$12),$AK$13,IF(($AB7&gt;=AU$12)*($AB7&lt;#REF!),$AK$12,IF(($AB7&gt;=#REF!)*($AB7&lt;AU$11),#REF!,IF(($AB7&gt;=AU$11),$AK$11,"")))),"-"),"")</f>
        <v>#REF!</v>
      </c>
      <c r="BO7" s="215" t="e">
        <f>IF($C7&lt;&gt;"",IF($AB7&gt;=AV$13,IF(($AB7&gt;=AV$13)*($AB7&lt;AV$12),$AK$13,IF(($AB7&gt;=AV$12)*($AB7&lt;#REF!),$AK$12,IF(($AB7&gt;=#REF!)*($AB7&lt;AV$11),#REF!,IF(($AB7&gt;=AV$11),$AK$11,"")))),"-"),"")</f>
        <v>#REF!</v>
      </c>
      <c r="BP7" s="215" t="e">
        <f>IF($C7&lt;&gt;"",IF($AB7&gt;=AW$13,IF(($AB7&gt;=AW$13)*($AB7&lt;AW$12),$AK$13,IF(($AB7&gt;=AW$12)*($AB7&lt;#REF!),$AK$12,IF(($AB7&gt;=#REF!)*($AB7&lt;AW$11),#REF!,IF(($AB7&gt;=AW$11),$AK$11,"")))),"-"),"")</f>
        <v>#REF!</v>
      </c>
      <c r="BQ7" s="215" t="e">
        <f>IF($C7&lt;&gt;"",IF($AB7&gt;=AX$13,IF(($AB7&gt;=AX$13)*($AB7&lt;AX$12),$AK$13,IF(($AB7&gt;=AX$12)*($AB7&lt;#REF!),$AK$12,IF(($AB7&gt;=#REF!)*($AB7&lt;AX$11),#REF!,IF(($AB7&gt;=AX$11),$AK$11,"")))),"-"),"")</f>
        <v>#REF!</v>
      </c>
      <c r="BR7" s="215" t="e">
        <f>IF($C7&lt;&gt;"",IF($AB7&gt;=AY$13,IF(($AB7&gt;=AY$13)*($AB7&lt;AY$12),$AK$13,IF(($AB7&gt;=AY$12)*($AB7&lt;#REF!),$AK$12,IF(($AB7&gt;=#REF!)*($AB7&lt;AY$11),#REF!,IF(($AB7&gt;=AY$11),$AK$11,"")))),"-"),"")</f>
        <v>#REF!</v>
      </c>
      <c r="BS7" s="215" t="e">
        <f>IF($C7&lt;&gt;"",IF($AB7&gt;=AZ$13,IF(($AB7&gt;=AZ$13)*($AB7&lt;AZ$12),$AK$13,IF(($AB7&gt;=AZ$12)*($AB7&lt;#REF!),$AK$12,IF(($AB7&gt;=#REF!)*($AB7&lt;AZ$11),#REF!,IF(($AB7&gt;=AZ$11),$AK$11,"")))),"-"),"")</f>
        <v>#REF!</v>
      </c>
      <c r="BT7" s="215" t="e">
        <f>IF($C7&lt;&gt;"",IF($AB7&gt;=BA$13,IF(($AB7&gt;=BA$13)*($AB7&lt;BA$12),$AK$13,IF(($AB7&gt;=BA$12)*($AB7&lt;#REF!),$AK$12,IF(($AB7&gt;=#REF!)*($AB7&lt;BA$11),#REF!,IF(($AB7&gt;=BA$11),$AK$11,"")))),"-"),"")</f>
        <v>#REF!</v>
      </c>
      <c r="BU7" s="215" t="e">
        <f>IF($C7&lt;&gt;"",IF($AB7&gt;=BB$13,IF(($AB7&gt;=BB$13)*($AB7&lt;BB$12),$AK$13,IF(($AB7&gt;=BB$12)*($AB7&lt;#REF!),$AK$12,IF(($AB7&gt;=#REF!)*($AB7&lt;BB$11),#REF!,IF(($AB7&gt;=BB$11),$AK$11,"")))),"-"),"")</f>
        <v>#REF!</v>
      </c>
      <c r="BV7" s="215" t="e">
        <f>IF($C7&lt;&gt;"",IF($AB7&gt;=BC$13,IF(($AB7&gt;=BC$13)*($AB7&lt;BC$12),$AK$13,IF(($AB7&gt;=BC$12)*($AB7&lt;#REF!),$AK$12,IF(($AB7&gt;=#REF!)*($AB7&lt;BC$11),#REF!,IF(($AB7&gt;=BC$11),$AK$11,"")))),"-"),"")</f>
        <v>#REF!</v>
      </c>
      <c r="BW7" s="215" t="str">
        <f t="shared" si="4"/>
        <v/>
      </c>
      <c r="BX7" s="215" t="str">
        <f t="shared" si="5"/>
        <v/>
      </c>
      <c r="BY7" s="215" t="str">
        <f t="shared" si="19"/>
        <v/>
      </c>
      <c r="BZ7" s="215" t="str">
        <f t="shared" si="20"/>
        <v/>
      </c>
      <c r="CA7" s="206"/>
      <c r="CB7" s="216" t="str">
        <f t="shared" si="21"/>
        <v/>
      </c>
    </row>
    <row r="8" spans="1:80" x14ac:dyDescent="0.25">
      <c r="A8" s="176">
        <v>5</v>
      </c>
      <c r="B8" s="194" t="s">
        <v>51</v>
      </c>
      <c r="C8" s="177">
        <v>1997</v>
      </c>
      <c r="D8" s="175"/>
      <c r="E8" s="175"/>
      <c r="F8" s="199">
        <f t="shared" si="0"/>
        <v>0</v>
      </c>
      <c r="G8" s="178"/>
      <c r="H8" s="199">
        <f t="shared" si="22"/>
        <v>0</v>
      </c>
      <c r="I8" s="178">
        <v>5.6</v>
      </c>
      <c r="J8" s="199">
        <f t="shared" si="6"/>
        <v>183</v>
      </c>
      <c r="K8" s="179">
        <v>11</v>
      </c>
      <c r="L8" s="199">
        <f t="shared" si="7"/>
        <v>70</v>
      </c>
      <c r="M8" s="179">
        <v>0</v>
      </c>
      <c r="N8" s="179"/>
      <c r="O8" s="199">
        <f t="shared" si="8"/>
        <v>0</v>
      </c>
      <c r="P8" s="178">
        <v>4.9000000000000004</v>
      </c>
      <c r="Q8" s="199">
        <f t="shared" si="9"/>
        <v>425</v>
      </c>
      <c r="R8" s="179">
        <v>0</v>
      </c>
      <c r="S8" s="199">
        <f t="shared" si="10"/>
        <v>0</v>
      </c>
      <c r="T8" s="180">
        <v>23</v>
      </c>
      <c r="U8" s="199">
        <f t="shared" si="11"/>
        <v>140</v>
      </c>
      <c r="V8" s="178"/>
      <c r="W8" s="199">
        <f t="shared" si="1"/>
        <v>0</v>
      </c>
      <c r="X8" s="179">
        <v>140</v>
      </c>
      <c r="Y8" s="181"/>
      <c r="Z8" s="199">
        <f t="shared" si="12"/>
        <v>93</v>
      </c>
      <c r="AA8" s="200">
        <f t="shared" si="13"/>
        <v>1</v>
      </c>
      <c r="AB8" s="195">
        <f t="shared" si="2"/>
        <v>911</v>
      </c>
      <c r="AC8" s="174"/>
      <c r="AD8" s="201">
        <f t="shared" si="14"/>
        <v>93.333333333333357</v>
      </c>
      <c r="AE8" s="210">
        <f t="shared" si="15"/>
        <v>0</v>
      </c>
      <c r="AF8" s="211" t="str">
        <f t="shared" si="16"/>
        <v/>
      </c>
      <c r="AG8" s="211">
        <f t="shared" si="17"/>
        <v>0</v>
      </c>
      <c r="AH8" s="211">
        <f t="shared" si="18"/>
        <v>0</v>
      </c>
      <c r="AI8" s="212">
        <f t="shared" si="3"/>
        <v>-1997</v>
      </c>
      <c r="AJ8" s="206"/>
      <c r="AK8" s="218" t="s">
        <v>52</v>
      </c>
      <c r="AL8" s="219">
        <v>2100</v>
      </c>
      <c r="AM8" s="219">
        <v>2800</v>
      </c>
      <c r="AN8" s="219">
        <v>3500</v>
      </c>
      <c r="AO8" s="219">
        <v>4100</v>
      </c>
      <c r="AP8" s="219">
        <v>4700</v>
      </c>
      <c r="AQ8" s="219">
        <v>5300</v>
      </c>
      <c r="AR8" s="219">
        <v>6000</v>
      </c>
      <c r="AS8" s="219">
        <v>6700</v>
      </c>
      <c r="AT8" s="219">
        <v>7500</v>
      </c>
      <c r="AU8" s="220">
        <v>7900</v>
      </c>
      <c r="AV8" s="220">
        <v>8200</v>
      </c>
      <c r="AW8" s="220">
        <v>8500</v>
      </c>
      <c r="AX8" s="220">
        <v>7500</v>
      </c>
      <c r="AY8" s="220">
        <v>6000</v>
      </c>
      <c r="AZ8" s="220">
        <v>5000</v>
      </c>
      <c r="BA8" s="220">
        <v>4500</v>
      </c>
      <c r="BB8" s="220">
        <v>4000</v>
      </c>
      <c r="BC8" s="220">
        <v>3600</v>
      </c>
      <c r="BD8" s="206"/>
      <c r="BE8" s="215" t="e">
        <f>IF($C8&lt;&gt;"",IF($AB8&gt;=AL$13,IF(($AB8&gt;=AL$13)*($AB8&lt;AL$12),$AK$13,IF(($AB8&gt;=AL$12)*($AB8&lt;#REF!),$AK$12,IF(($AB8&gt;=#REF!)*($AB8&lt;AL$11),#REF!,IF(($AB8&gt;=AL$11),$AK$11,"")))),"-"),"")</f>
        <v>#REF!</v>
      </c>
      <c r="BF8" s="215" t="e">
        <f>IF($C8&lt;&gt;"",IF($AB8&gt;=AM$13,IF(($AB8&gt;=AM$13)*($AB8&lt;AM$12),$AK$13,IF(($AB8&gt;=AM$12)*($AB8&lt;#REF!),$AK$12,IF(($AB8&gt;=#REF!)*($AB8&lt;AM$11),#REF!,IF(($AB8&gt;=AM$11),$AK$11,"")))),"-"),"")</f>
        <v>#REF!</v>
      </c>
      <c r="BG8" s="215" t="e">
        <f>IF($C8&lt;&gt;"",IF($AB8&gt;=AN$13,IF(($AB8&gt;=AN$13)*($AB8&lt;AN$12),$AK$13,IF(($AB8&gt;=AN$12)*($AB8&lt;#REF!),$AK$12,IF(($AB8&gt;=#REF!)*($AB8&lt;AN$11),#REF!,IF(($AB8&gt;=AN$11),$AK$11,"")))),"-"),"")</f>
        <v>#REF!</v>
      </c>
      <c r="BH8" s="215" t="e">
        <f>IF($C8&lt;&gt;"",IF($AB8&gt;=AO$13,IF(($AB8&gt;=AO$13)*($AB8&lt;AO$12),$AK$13,IF(($AB8&gt;=AO$12)*($AB8&lt;#REF!),$AK$12,IF(($AB8&gt;=#REF!)*($AB8&lt;AO$11),#REF!,IF(($AB8&gt;=AO$11),$AK$11,"")))),"-"),"")</f>
        <v>#REF!</v>
      </c>
      <c r="BI8" s="215" t="e">
        <f>IF($C8&lt;&gt;"",IF($AB8&gt;=AP$13,IF(($AB8&gt;=AP$13)*($AB8&lt;AP$12),$AK$13,IF(($AB8&gt;=AP$12)*($AB8&lt;#REF!),$AK$12,IF(($AB8&gt;=#REF!)*($AB8&lt;AP$11),#REF!,IF(($AB8&gt;=AP$11),$AK$11,"")))),"-"),"")</f>
        <v>#REF!</v>
      </c>
      <c r="BJ8" s="215" t="e">
        <f>IF($C8&lt;&gt;"",IF($AB8&gt;=AQ$13,IF(($AB8&gt;=AQ$13)*($AB8&lt;AQ$12),$AK$13,IF(($AB8&gt;=AQ$12)*($AB8&lt;#REF!),$AK$12,IF(($AB8&gt;=#REF!)*($AB8&lt;AQ$11),#REF!,IF(($AB8&gt;=AQ$11),$AK$11,"")))),"-"),"")</f>
        <v>#REF!</v>
      </c>
      <c r="BK8" s="215" t="e">
        <f>IF($C8&lt;&gt;"",IF($AB8&gt;=AR$13,IF(($AB8&gt;=AR$13)*($AB8&lt;AR$12),$AK$13,IF(($AB8&gt;=AR$12)*($AB8&lt;#REF!),$AK$12,IF(($AB8&gt;=#REF!)*($AB8&lt;AR$11),#REF!,IF(($AB8&gt;=AR$11),$AK$11,"")))),"-"),"")</f>
        <v>#REF!</v>
      </c>
      <c r="BL8" s="215" t="e">
        <f>IF($C8&lt;&gt;"",IF($AB8&gt;=AS$13,IF(($AB8&gt;=AS$13)*($AB8&lt;AS$12),$AK$13,IF(($AB8&gt;=AS$12)*($AB8&lt;#REF!),$AK$12,IF(($AB8&gt;=#REF!)*($AB8&lt;AS$11),#REF!,IF(($AB8&gt;=AS$11),$AK$11,"")))),"-"),"")</f>
        <v>#REF!</v>
      </c>
      <c r="BM8" s="215" t="e">
        <f>IF($C8&lt;&gt;"",IF($AB8&gt;=AT$13,IF(($AB8&gt;=AT$13)*($AB8&lt;AT$12),$AK$13,IF(($AB8&gt;=AT$12)*($AB8&lt;#REF!),$AK$12,IF(($AB8&gt;=#REF!)*($AB8&lt;AT$11),#REF!,IF(($AB8&gt;=AT$11),$AK$11,"")))),"-"),"")</f>
        <v>#REF!</v>
      </c>
      <c r="BN8" s="215" t="e">
        <f>IF($C8&lt;&gt;"",IF($AB8&gt;=AU$13,IF(($AB8&gt;=AU$13)*($AB8&lt;AU$12),$AK$13,IF(($AB8&gt;=AU$12)*($AB8&lt;#REF!),$AK$12,IF(($AB8&gt;=#REF!)*($AB8&lt;AU$11),#REF!,IF(($AB8&gt;=AU$11),$AK$11,"")))),"-"),"")</f>
        <v>#REF!</v>
      </c>
      <c r="BO8" s="215" t="e">
        <f>IF($C8&lt;&gt;"",IF($AB8&gt;=AV$13,IF(($AB8&gt;=AV$13)*($AB8&lt;AV$12),$AK$13,IF(($AB8&gt;=AV$12)*($AB8&lt;#REF!),$AK$12,IF(($AB8&gt;=#REF!)*($AB8&lt;AV$11),#REF!,IF(($AB8&gt;=AV$11),$AK$11,"")))),"-"),"")</f>
        <v>#REF!</v>
      </c>
      <c r="BP8" s="215" t="e">
        <f>IF($C8&lt;&gt;"",IF($AB8&gt;=AW$13,IF(($AB8&gt;=AW$13)*($AB8&lt;AW$12),$AK$13,IF(($AB8&gt;=AW$12)*($AB8&lt;#REF!),$AK$12,IF(($AB8&gt;=#REF!)*($AB8&lt;AW$11),#REF!,IF(($AB8&gt;=AW$11),$AK$11,"")))),"-"),"")</f>
        <v>#REF!</v>
      </c>
      <c r="BQ8" s="215" t="e">
        <f>IF($C8&lt;&gt;"",IF($AB8&gt;=AX$13,IF(($AB8&gt;=AX$13)*($AB8&lt;AX$12),$AK$13,IF(($AB8&gt;=AX$12)*($AB8&lt;#REF!),$AK$12,IF(($AB8&gt;=#REF!)*($AB8&lt;AX$11),#REF!,IF(($AB8&gt;=AX$11),$AK$11,"")))),"-"),"")</f>
        <v>#REF!</v>
      </c>
      <c r="BR8" s="215" t="e">
        <f>IF($C8&lt;&gt;"",IF($AB8&gt;=AY$13,IF(($AB8&gt;=AY$13)*($AB8&lt;AY$12),$AK$13,IF(($AB8&gt;=AY$12)*($AB8&lt;#REF!),$AK$12,IF(($AB8&gt;=#REF!)*($AB8&lt;AY$11),#REF!,IF(($AB8&gt;=AY$11),$AK$11,"")))),"-"),"")</f>
        <v>#REF!</v>
      </c>
      <c r="BS8" s="215" t="e">
        <f>IF($C8&lt;&gt;"",IF($AB8&gt;=AZ$13,IF(($AB8&gt;=AZ$13)*($AB8&lt;AZ$12),$AK$13,IF(($AB8&gt;=AZ$12)*($AB8&lt;#REF!),$AK$12,IF(($AB8&gt;=#REF!)*($AB8&lt;AZ$11),#REF!,IF(($AB8&gt;=AZ$11),$AK$11,"")))),"-"),"")</f>
        <v>#REF!</v>
      </c>
      <c r="BT8" s="215" t="e">
        <f>IF($C8&lt;&gt;"",IF($AB8&gt;=BA$13,IF(($AB8&gt;=BA$13)*($AB8&lt;BA$12),$AK$13,IF(($AB8&gt;=BA$12)*($AB8&lt;#REF!),$AK$12,IF(($AB8&gt;=#REF!)*($AB8&lt;BA$11),#REF!,IF(($AB8&gt;=BA$11),$AK$11,"")))),"-"),"")</f>
        <v>#REF!</v>
      </c>
      <c r="BU8" s="215" t="e">
        <f>IF($C8&lt;&gt;"",IF($AB8&gt;=BB$13,IF(($AB8&gt;=BB$13)*($AB8&lt;BB$12),$AK$13,IF(($AB8&gt;=BB$12)*($AB8&lt;#REF!),$AK$12,IF(($AB8&gt;=#REF!)*($AB8&lt;BB$11),#REF!,IF(($AB8&gt;=BB$11),$AK$11,"")))),"-"),"")</f>
        <v>#REF!</v>
      </c>
      <c r="BV8" s="215" t="e">
        <f>IF($C8&lt;&gt;"",IF($AB8&gt;=BC$13,IF(($AB8&gt;=BC$13)*($AB8&lt;BC$12),$AK$13,IF(($AB8&gt;=BC$12)*($AB8&lt;#REF!),$AK$12,IF(($AB8&gt;=#REF!)*($AB8&lt;BC$11),#REF!,IF(($AB8&gt;=BC$11),$AK$11,"")))),"-"),"")</f>
        <v>#REF!</v>
      </c>
      <c r="BW8" s="215" t="str">
        <f t="shared" si="4"/>
        <v/>
      </c>
      <c r="BX8" s="215" t="str">
        <f t="shared" si="5"/>
        <v/>
      </c>
      <c r="BY8" s="215" t="str">
        <f t="shared" si="19"/>
        <v/>
      </c>
      <c r="BZ8" s="215" t="str">
        <f t="shared" si="20"/>
        <v/>
      </c>
      <c r="CA8" s="206"/>
      <c r="CB8" s="216" t="str">
        <f t="shared" si="21"/>
        <v/>
      </c>
    </row>
    <row r="9" spans="1:80" x14ac:dyDescent="0.25">
      <c r="A9" s="182">
        <v>6</v>
      </c>
      <c r="B9" s="194" t="s">
        <v>53</v>
      </c>
      <c r="C9" s="177">
        <v>1997</v>
      </c>
      <c r="D9" s="175"/>
      <c r="E9" s="175"/>
      <c r="F9" s="199">
        <f t="shared" si="0"/>
        <v>0</v>
      </c>
      <c r="G9" s="178"/>
      <c r="H9" s="199">
        <f t="shared" si="22"/>
        <v>0</v>
      </c>
      <c r="I9" s="178">
        <v>13.5</v>
      </c>
      <c r="J9" s="199">
        <f t="shared" si="6"/>
        <v>710</v>
      </c>
      <c r="K9" s="179">
        <v>28</v>
      </c>
      <c r="L9" s="199">
        <f t="shared" si="7"/>
        <v>240</v>
      </c>
      <c r="M9" s="179"/>
      <c r="N9" s="179"/>
      <c r="O9" s="199">
        <f t="shared" si="8"/>
        <v>0</v>
      </c>
      <c r="P9" s="178"/>
      <c r="Q9" s="199">
        <f t="shared" si="9"/>
        <v>0</v>
      </c>
      <c r="R9" s="179">
        <v>53</v>
      </c>
      <c r="S9" s="199">
        <f t="shared" si="10"/>
        <v>695</v>
      </c>
      <c r="T9" s="180">
        <v>45</v>
      </c>
      <c r="U9" s="199">
        <f t="shared" si="11"/>
        <v>360</v>
      </c>
      <c r="V9" s="178"/>
      <c r="W9" s="199">
        <f t="shared" si="1"/>
        <v>0</v>
      </c>
      <c r="X9" s="179">
        <v>220</v>
      </c>
      <c r="Y9" s="181"/>
      <c r="Z9" s="199">
        <f t="shared" si="12"/>
        <v>426</v>
      </c>
      <c r="AA9" s="200">
        <f t="shared" si="13"/>
        <v>1</v>
      </c>
      <c r="AB9" s="195">
        <f t="shared" si="2"/>
        <v>2431</v>
      </c>
      <c r="AC9" s="174"/>
      <c r="AD9" s="201">
        <f t="shared" si="14"/>
        <v>426.66666666666674</v>
      </c>
      <c r="AE9" s="210">
        <f t="shared" si="15"/>
        <v>0</v>
      </c>
      <c r="AF9" s="211" t="str">
        <f t="shared" si="16"/>
        <v/>
      </c>
      <c r="AG9" s="211">
        <f t="shared" si="17"/>
        <v>0</v>
      </c>
      <c r="AH9" s="211">
        <f t="shared" si="18"/>
        <v>0</v>
      </c>
      <c r="AI9" s="212">
        <f t="shared" si="3"/>
        <v>-1997</v>
      </c>
      <c r="AJ9" s="206"/>
      <c r="AK9" s="218" t="s">
        <v>54</v>
      </c>
      <c r="AL9" s="219">
        <v>1100</v>
      </c>
      <c r="AM9" s="219">
        <v>1800</v>
      </c>
      <c r="AN9" s="219">
        <v>2500</v>
      </c>
      <c r="AO9" s="219">
        <v>3100</v>
      </c>
      <c r="AP9" s="219">
        <v>3700</v>
      </c>
      <c r="AQ9" s="219">
        <v>4300</v>
      </c>
      <c r="AR9" s="219">
        <v>5000</v>
      </c>
      <c r="AS9" s="219">
        <v>5700</v>
      </c>
      <c r="AT9" s="219">
        <v>6500</v>
      </c>
      <c r="AU9" s="220">
        <v>6900</v>
      </c>
      <c r="AV9" s="220">
        <v>7200</v>
      </c>
      <c r="AW9" s="220">
        <v>7500</v>
      </c>
      <c r="AX9" s="220">
        <v>6500</v>
      </c>
      <c r="AY9" s="220">
        <v>5000</v>
      </c>
      <c r="AZ9" s="220">
        <v>4000</v>
      </c>
      <c r="BA9" s="220">
        <v>3500</v>
      </c>
      <c r="BB9" s="220">
        <v>3000</v>
      </c>
      <c r="BC9" s="220">
        <v>2600</v>
      </c>
      <c r="BD9" s="206"/>
      <c r="BE9" s="215" t="e">
        <f>IF($C9&lt;&gt;"",IF($AB9&gt;=AL$13,IF(($AB9&gt;=AL$13)*($AB9&lt;AL$12),$AK$13,IF(($AB9&gt;=AL$12)*($AB9&lt;#REF!),$AK$12,IF(($AB9&gt;=#REF!)*($AB9&lt;AL$11),#REF!,IF(($AB9&gt;=AL$11),$AK$11,"")))),"-"),"")</f>
        <v>#REF!</v>
      </c>
      <c r="BF9" s="215" t="e">
        <f>IF($C9&lt;&gt;"",IF($AB9&gt;=AM$13,IF(($AB9&gt;=AM$13)*($AB9&lt;AM$12),$AK$13,IF(($AB9&gt;=AM$12)*($AB9&lt;#REF!),$AK$12,IF(($AB9&gt;=#REF!)*($AB9&lt;AM$11),#REF!,IF(($AB9&gt;=AM$11),$AK$11,"")))),"-"),"")</f>
        <v>#REF!</v>
      </c>
      <c r="BG9" s="215" t="e">
        <f>IF($C9&lt;&gt;"",IF($AB9&gt;=AN$13,IF(($AB9&gt;=AN$13)*($AB9&lt;AN$12),$AK$13,IF(($AB9&gt;=AN$12)*($AB9&lt;#REF!),$AK$12,IF(($AB9&gt;=#REF!)*($AB9&lt;AN$11),#REF!,IF(($AB9&gt;=AN$11),$AK$11,"")))),"-"),"")</f>
        <v>#REF!</v>
      </c>
      <c r="BH9" s="215" t="e">
        <f>IF($C9&lt;&gt;"",IF($AB9&gt;=AO$13,IF(($AB9&gt;=AO$13)*($AB9&lt;AO$12),$AK$13,IF(($AB9&gt;=AO$12)*($AB9&lt;#REF!),$AK$12,IF(($AB9&gt;=#REF!)*($AB9&lt;AO$11),#REF!,IF(($AB9&gt;=AO$11),$AK$11,"")))),"-"),"")</f>
        <v>#REF!</v>
      </c>
      <c r="BI9" s="215" t="e">
        <f>IF($C9&lt;&gt;"",IF($AB9&gt;=AP$13,IF(($AB9&gt;=AP$13)*($AB9&lt;AP$12),$AK$13,IF(($AB9&gt;=AP$12)*($AB9&lt;#REF!),$AK$12,IF(($AB9&gt;=#REF!)*($AB9&lt;AP$11),#REF!,IF(($AB9&gt;=AP$11),$AK$11,"")))),"-"),"")</f>
        <v>#REF!</v>
      </c>
      <c r="BJ9" s="215" t="e">
        <f>IF($C9&lt;&gt;"",IF($AB9&gt;=AQ$13,IF(($AB9&gt;=AQ$13)*($AB9&lt;AQ$12),$AK$13,IF(($AB9&gt;=AQ$12)*($AB9&lt;#REF!),$AK$12,IF(($AB9&gt;=#REF!)*($AB9&lt;AQ$11),#REF!,IF(($AB9&gt;=AQ$11),$AK$11,"")))),"-"),"")</f>
        <v>#REF!</v>
      </c>
      <c r="BK9" s="215" t="e">
        <f>IF($C9&lt;&gt;"",IF($AB9&gt;=AR$13,IF(($AB9&gt;=AR$13)*($AB9&lt;AR$12),$AK$13,IF(($AB9&gt;=AR$12)*($AB9&lt;#REF!),$AK$12,IF(($AB9&gt;=#REF!)*($AB9&lt;AR$11),#REF!,IF(($AB9&gt;=AR$11),$AK$11,"")))),"-"),"")</f>
        <v>#REF!</v>
      </c>
      <c r="BL9" s="215" t="e">
        <f>IF($C9&lt;&gt;"",IF($AB9&gt;=AS$13,IF(($AB9&gt;=AS$13)*($AB9&lt;AS$12),$AK$13,IF(($AB9&gt;=AS$12)*($AB9&lt;#REF!),$AK$12,IF(($AB9&gt;=#REF!)*($AB9&lt;AS$11),#REF!,IF(($AB9&gt;=AS$11),$AK$11,"")))),"-"),"")</f>
        <v>#REF!</v>
      </c>
      <c r="BM9" s="215" t="e">
        <f>IF($C9&lt;&gt;"",IF($AB9&gt;=AT$13,IF(($AB9&gt;=AT$13)*($AB9&lt;AT$12),$AK$13,IF(($AB9&gt;=AT$12)*($AB9&lt;#REF!),$AK$12,IF(($AB9&gt;=#REF!)*($AB9&lt;AT$11),#REF!,IF(($AB9&gt;=AT$11),$AK$11,"")))),"-"),"")</f>
        <v>#REF!</v>
      </c>
      <c r="BN9" s="215" t="e">
        <f>IF($C9&lt;&gt;"",IF($AB9&gt;=AU$13,IF(($AB9&gt;=AU$13)*($AB9&lt;AU$12),$AK$13,IF(($AB9&gt;=AU$12)*($AB9&lt;#REF!),$AK$12,IF(($AB9&gt;=#REF!)*($AB9&lt;AU$11),#REF!,IF(($AB9&gt;=AU$11),$AK$11,"")))),"-"),"")</f>
        <v>#REF!</v>
      </c>
      <c r="BO9" s="215" t="e">
        <f>IF($C9&lt;&gt;"",IF($AB9&gt;=AV$13,IF(($AB9&gt;=AV$13)*($AB9&lt;AV$12),$AK$13,IF(($AB9&gt;=AV$12)*($AB9&lt;#REF!),$AK$12,IF(($AB9&gt;=#REF!)*($AB9&lt;AV$11),#REF!,IF(($AB9&gt;=AV$11),$AK$11,"")))),"-"),"")</f>
        <v>#REF!</v>
      </c>
      <c r="BP9" s="215" t="e">
        <f>IF($C9&lt;&gt;"",IF($AB9&gt;=AW$13,IF(($AB9&gt;=AW$13)*($AB9&lt;AW$12),$AK$13,IF(($AB9&gt;=AW$12)*($AB9&lt;#REF!),$AK$12,IF(($AB9&gt;=#REF!)*($AB9&lt;AW$11),#REF!,IF(($AB9&gt;=AW$11),$AK$11,"")))),"-"),"")</f>
        <v>#REF!</v>
      </c>
      <c r="BQ9" s="215" t="e">
        <f>IF($C9&lt;&gt;"",IF($AB9&gt;=AX$13,IF(($AB9&gt;=AX$13)*($AB9&lt;AX$12),$AK$13,IF(($AB9&gt;=AX$12)*($AB9&lt;#REF!),$AK$12,IF(($AB9&gt;=#REF!)*($AB9&lt;AX$11),#REF!,IF(($AB9&gt;=AX$11),$AK$11,"")))),"-"),"")</f>
        <v>#REF!</v>
      </c>
      <c r="BR9" s="215" t="e">
        <f>IF($C9&lt;&gt;"",IF($AB9&gt;=AY$13,IF(($AB9&gt;=AY$13)*($AB9&lt;AY$12),$AK$13,IF(($AB9&gt;=AY$12)*($AB9&lt;#REF!),$AK$12,IF(($AB9&gt;=#REF!)*($AB9&lt;AY$11),#REF!,IF(($AB9&gt;=AY$11),$AK$11,"")))),"-"),"")</f>
        <v>#REF!</v>
      </c>
      <c r="BS9" s="215" t="e">
        <f>IF($C9&lt;&gt;"",IF($AB9&gt;=AZ$13,IF(($AB9&gt;=AZ$13)*($AB9&lt;AZ$12),$AK$13,IF(($AB9&gt;=AZ$12)*($AB9&lt;#REF!),$AK$12,IF(($AB9&gt;=#REF!)*($AB9&lt;AZ$11),#REF!,IF(($AB9&gt;=AZ$11),$AK$11,"")))),"-"),"")</f>
        <v>#REF!</v>
      </c>
      <c r="BT9" s="215" t="e">
        <f>IF($C9&lt;&gt;"",IF($AB9&gt;=BA$13,IF(($AB9&gt;=BA$13)*($AB9&lt;BA$12),$AK$13,IF(($AB9&gt;=BA$12)*($AB9&lt;#REF!),$AK$12,IF(($AB9&gt;=#REF!)*($AB9&lt;BA$11),#REF!,IF(($AB9&gt;=BA$11),$AK$11,"")))),"-"),"")</f>
        <v>#REF!</v>
      </c>
      <c r="BU9" s="215" t="e">
        <f>IF($C9&lt;&gt;"",IF($AB9&gt;=BB$13,IF(($AB9&gt;=BB$13)*($AB9&lt;BB$12),$AK$13,IF(($AB9&gt;=BB$12)*($AB9&lt;#REF!),$AK$12,IF(($AB9&gt;=#REF!)*($AB9&lt;BB$11),#REF!,IF(($AB9&gt;=BB$11),$AK$11,"")))),"-"),"")</f>
        <v>#REF!</v>
      </c>
      <c r="BV9" s="215" t="e">
        <f>IF($C9&lt;&gt;"",IF($AB9&gt;=BC$13,IF(($AB9&gt;=BC$13)*($AB9&lt;BC$12),$AK$13,IF(($AB9&gt;=BC$12)*($AB9&lt;#REF!),$AK$12,IF(($AB9&gt;=#REF!)*($AB9&lt;BC$11),#REF!,IF(($AB9&gt;=BC$11),$AK$11,"")))),"-"),"")</f>
        <v>#REF!</v>
      </c>
      <c r="BW9" s="215" t="str">
        <f t="shared" si="4"/>
        <v/>
      </c>
      <c r="BX9" s="215" t="str">
        <f t="shared" si="5"/>
        <v/>
      </c>
      <c r="BY9" s="215" t="str">
        <f t="shared" si="19"/>
        <v/>
      </c>
      <c r="BZ9" s="215" t="str">
        <f t="shared" si="20"/>
        <v/>
      </c>
      <c r="CA9" s="206"/>
      <c r="CB9" s="216" t="str">
        <f t="shared" si="21"/>
        <v/>
      </c>
    </row>
    <row r="10" spans="1:80" x14ac:dyDescent="0.25">
      <c r="A10" s="176">
        <v>7</v>
      </c>
      <c r="B10" s="194" t="s">
        <v>55</v>
      </c>
      <c r="C10" s="177">
        <v>1998</v>
      </c>
      <c r="D10" s="175"/>
      <c r="E10" s="175"/>
      <c r="F10" s="199">
        <f t="shared" si="0"/>
        <v>0</v>
      </c>
      <c r="G10" s="178"/>
      <c r="H10" s="199">
        <f t="shared" si="22"/>
        <v>0</v>
      </c>
      <c r="I10" s="178">
        <v>8.1999999999999993</v>
      </c>
      <c r="J10" s="199">
        <f t="shared" si="6"/>
        <v>356</v>
      </c>
      <c r="K10" s="179">
        <v>57</v>
      </c>
      <c r="L10" s="199">
        <f t="shared" si="7"/>
        <v>530</v>
      </c>
      <c r="M10" s="179">
        <v>45</v>
      </c>
      <c r="N10" s="179"/>
      <c r="O10" s="199">
        <f t="shared" si="8"/>
        <v>60</v>
      </c>
      <c r="P10" s="178">
        <v>5.95</v>
      </c>
      <c r="Q10" s="199">
        <f t="shared" si="9"/>
        <v>586</v>
      </c>
      <c r="R10" s="179">
        <v>55</v>
      </c>
      <c r="S10" s="199">
        <f t="shared" si="10"/>
        <v>724</v>
      </c>
      <c r="T10" s="180">
        <v>62</v>
      </c>
      <c r="U10" s="199">
        <f t="shared" si="11"/>
        <v>530</v>
      </c>
      <c r="V10" s="178"/>
      <c r="W10" s="199">
        <f t="shared" si="1"/>
        <v>0</v>
      </c>
      <c r="X10" s="179">
        <v>280</v>
      </c>
      <c r="Y10" s="181"/>
      <c r="Z10" s="199">
        <f t="shared" si="12"/>
        <v>676</v>
      </c>
      <c r="AA10" s="200">
        <f t="shared" si="13"/>
        <v>1</v>
      </c>
      <c r="AB10" s="195">
        <f t="shared" si="2"/>
        <v>3462</v>
      </c>
      <c r="AC10" s="174"/>
      <c r="AD10" s="201">
        <f t="shared" si="14"/>
        <v>676.66666666666674</v>
      </c>
      <c r="AE10" s="210">
        <f t="shared" si="15"/>
        <v>0</v>
      </c>
      <c r="AF10" s="211" t="str">
        <f t="shared" si="16"/>
        <v/>
      </c>
      <c r="AG10" s="211">
        <f t="shared" si="17"/>
        <v>0</v>
      </c>
      <c r="AH10" s="211">
        <f t="shared" si="18"/>
        <v>0</v>
      </c>
      <c r="AI10" s="212">
        <f t="shared" si="3"/>
        <v>-1998</v>
      </c>
      <c r="AJ10" s="206"/>
      <c r="AK10" s="206"/>
      <c r="AL10" s="206"/>
      <c r="AM10" s="206"/>
      <c r="AN10" s="206"/>
      <c r="AO10" s="206"/>
      <c r="AP10" s="206"/>
      <c r="AQ10" s="206"/>
      <c r="AR10" s="206"/>
      <c r="AS10" s="206"/>
      <c r="AT10" s="206"/>
      <c r="AU10" s="206"/>
      <c r="AV10" s="206"/>
      <c r="AW10" s="206"/>
      <c r="AX10" s="206"/>
      <c r="AY10" s="206"/>
      <c r="AZ10" s="206"/>
      <c r="BA10" s="206"/>
      <c r="BB10" s="206"/>
      <c r="BC10" s="206"/>
      <c r="BD10" s="206"/>
      <c r="BE10" s="215" t="e">
        <f>IF($C10&lt;&gt;"",IF($AB10&gt;=AL$13,IF(($AB10&gt;=AL$13)*($AB10&lt;AL$12),$AK$13,IF(($AB10&gt;=AL$12)*($AB10&lt;#REF!),$AK$12,IF(($AB10&gt;=#REF!)*($AB10&lt;AL$11),#REF!,IF(($AB10&gt;=AL$11),$AK$11,"")))),"-"),"")</f>
        <v>#REF!</v>
      </c>
      <c r="BF10" s="215" t="e">
        <f>IF($C10&lt;&gt;"",IF($AB10&gt;=AM$13,IF(($AB10&gt;=AM$13)*($AB10&lt;AM$12),$AK$13,IF(($AB10&gt;=AM$12)*($AB10&lt;#REF!),$AK$12,IF(($AB10&gt;=#REF!)*($AB10&lt;AM$11),#REF!,IF(($AB10&gt;=AM$11),$AK$11,"")))),"-"),"")</f>
        <v>#REF!</v>
      </c>
      <c r="BG10" s="215" t="e">
        <f>IF($C10&lt;&gt;"",IF($AB10&gt;=AN$13,IF(($AB10&gt;=AN$13)*($AB10&lt;AN$12),$AK$13,IF(($AB10&gt;=AN$12)*($AB10&lt;#REF!),$AK$12,IF(($AB10&gt;=#REF!)*($AB10&lt;AN$11),#REF!,IF(($AB10&gt;=AN$11),$AK$11,"")))),"-"),"")</f>
        <v>#REF!</v>
      </c>
      <c r="BH10" s="215" t="e">
        <f>IF($C10&lt;&gt;"",IF($AB10&gt;=AO$13,IF(($AB10&gt;=AO$13)*($AB10&lt;AO$12),$AK$13,IF(($AB10&gt;=AO$12)*($AB10&lt;#REF!),$AK$12,IF(($AB10&gt;=#REF!)*($AB10&lt;AO$11),#REF!,IF(($AB10&gt;=AO$11),$AK$11,"")))),"-"),"")</f>
        <v>#REF!</v>
      </c>
      <c r="BI10" s="215" t="e">
        <f>IF($C10&lt;&gt;"",IF($AB10&gt;=AP$13,IF(($AB10&gt;=AP$13)*($AB10&lt;AP$12),$AK$13,IF(($AB10&gt;=AP$12)*($AB10&lt;#REF!),$AK$12,IF(($AB10&gt;=#REF!)*($AB10&lt;AP$11),#REF!,IF(($AB10&gt;=AP$11),$AK$11,"")))),"-"),"")</f>
        <v>#REF!</v>
      </c>
      <c r="BJ10" s="215" t="e">
        <f>IF($C10&lt;&gt;"",IF($AB10&gt;=AQ$13,IF(($AB10&gt;=AQ$13)*($AB10&lt;AQ$12),$AK$13,IF(($AB10&gt;=AQ$12)*($AB10&lt;#REF!),$AK$12,IF(($AB10&gt;=#REF!)*($AB10&lt;AQ$11),#REF!,IF(($AB10&gt;=AQ$11),$AK$11,"")))),"-"),"")</f>
        <v>#REF!</v>
      </c>
      <c r="BK10" s="215" t="e">
        <f>IF($C10&lt;&gt;"",IF($AB10&gt;=AR$13,IF(($AB10&gt;=AR$13)*($AB10&lt;AR$12),$AK$13,IF(($AB10&gt;=AR$12)*($AB10&lt;#REF!),$AK$12,IF(($AB10&gt;=#REF!)*($AB10&lt;AR$11),#REF!,IF(($AB10&gt;=AR$11),$AK$11,"")))),"-"),"")</f>
        <v>#REF!</v>
      </c>
      <c r="BL10" s="215" t="e">
        <f>IF($C10&lt;&gt;"",IF($AB10&gt;=AS$13,IF(($AB10&gt;=AS$13)*($AB10&lt;AS$12),$AK$13,IF(($AB10&gt;=AS$12)*($AB10&lt;#REF!),$AK$12,IF(($AB10&gt;=#REF!)*($AB10&lt;AS$11),#REF!,IF(($AB10&gt;=AS$11),$AK$11,"")))),"-"),"")</f>
        <v>#REF!</v>
      </c>
      <c r="BM10" s="215" t="e">
        <f>IF($C10&lt;&gt;"",IF($AB10&gt;=AT$13,IF(($AB10&gt;=AT$13)*($AB10&lt;AT$12),$AK$13,IF(($AB10&gt;=AT$12)*($AB10&lt;#REF!),$AK$12,IF(($AB10&gt;=#REF!)*($AB10&lt;AT$11),#REF!,IF(($AB10&gt;=AT$11),$AK$11,"")))),"-"),"")</f>
        <v>#REF!</v>
      </c>
      <c r="BN10" s="215" t="e">
        <f>IF($C10&lt;&gt;"",IF($AB10&gt;=AU$13,IF(($AB10&gt;=AU$13)*($AB10&lt;AU$12),$AK$13,IF(($AB10&gt;=AU$12)*($AB10&lt;#REF!),$AK$12,IF(($AB10&gt;=#REF!)*($AB10&lt;AU$11),#REF!,IF(($AB10&gt;=AU$11),$AK$11,"")))),"-"),"")</f>
        <v>#REF!</v>
      </c>
      <c r="BO10" s="215" t="e">
        <f>IF($C10&lt;&gt;"",IF($AB10&gt;=AV$13,IF(($AB10&gt;=AV$13)*($AB10&lt;AV$12),$AK$13,IF(($AB10&gt;=AV$12)*($AB10&lt;#REF!),$AK$12,IF(($AB10&gt;=#REF!)*($AB10&lt;AV$11),#REF!,IF(($AB10&gt;=AV$11),$AK$11,"")))),"-"),"")</f>
        <v>#REF!</v>
      </c>
      <c r="BP10" s="215" t="e">
        <f>IF($C10&lt;&gt;"",IF($AB10&gt;=AW$13,IF(($AB10&gt;=AW$13)*($AB10&lt;AW$12),$AK$13,IF(($AB10&gt;=AW$12)*($AB10&lt;#REF!),$AK$12,IF(($AB10&gt;=#REF!)*($AB10&lt;AW$11),#REF!,IF(($AB10&gt;=AW$11),$AK$11,"")))),"-"),"")</f>
        <v>#REF!</v>
      </c>
      <c r="BQ10" s="215" t="e">
        <f>IF($C10&lt;&gt;"",IF($AB10&gt;=AX$13,IF(($AB10&gt;=AX$13)*($AB10&lt;AX$12),$AK$13,IF(($AB10&gt;=AX$12)*($AB10&lt;#REF!),$AK$12,IF(($AB10&gt;=#REF!)*($AB10&lt;AX$11),#REF!,IF(($AB10&gt;=AX$11),$AK$11,"")))),"-"),"")</f>
        <v>#REF!</v>
      </c>
      <c r="BR10" s="215" t="e">
        <f>IF($C10&lt;&gt;"",IF($AB10&gt;=AY$13,IF(($AB10&gt;=AY$13)*($AB10&lt;AY$12),$AK$13,IF(($AB10&gt;=AY$12)*($AB10&lt;#REF!),$AK$12,IF(($AB10&gt;=#REF!)*($AB10&lt;AY$11),#REF!,IF(($AB10&gt;=AY$11),$AK$11,"")))),"-"),"")</f>
        <v>#REF!</v>
      </c>
      <c r="BS10" s="215" t="e">
        <f>IF($C10&lt;&gt;"",IF($AB10&gt;=AZ$13,IF(($AB10&gt;=AZ$13)*($AB10&lt;AZ$12),$AK$13,IF(($AB10&gt;=AZ$12)*($AB10&lt;#REF!),$AK$12,IF(($AB10&gt;=#REF!)*($AB10&lt;AZ$11),#REF!,IF(($AB10&gt;=AZ$11),$AK$11,"")))),"-"),"")</f>
        <v>#REF!</v>
      </c>
      <c r="BT10" s="215" t="e">
        <f>IF($C10&lt;&gt;"",IF($AB10&gt;=BA$13,IF(($AB10&gt;=BA$13)*($AB10&lt;BA$12),$AK$13,IF(($AB10&gt;=BA$12)*($AB10&lt;#REF!),$AK$12,IF(($AB10&gt;=#REF!)*($AB10&lt;BA$11),#REF!,IF(($AB10&gt;=BA$11),$AK$11,"")))),"-"),"")</f>
        <v>#REF!</v>
      </c>
      <c r="BU10" s="215" t="e">
        <f>IF($C10&lt;&gt;"",IF($AB10&gt;=BB$13,IF(($AB10&gt;=BB$13)*($AB10&lt;BB$12),$AK$13,IF(($AB10&gt;=BB$12)*($AB10&lt;#REF!),$AK$12,IF(($AB10&gt;=#REF!)*($AB10&lt;BB$11),#REF!,IF(($AB10&gt;=BB$11),$AK$11,"")))),"-"),"")</f>
        <v>#REF!</v>
      </c>
      <c r="BV10" s="215" t="e">
        <f>IF($C10&lt;&gt;"",IF($AB10&gt;=BC$13,IF(($AB10&gt;=BC$13)*($AB10&lt;BC$12),$AK$13,IF(($AB10&gt;=BC$12)*($AB10&lt;#REF!),$AK$12,IF(($AB10&gt;=#REF!)*($AB10&lt;BC$11),#REF!,IF(($AB10&gt;=BC$11),$AK$11,"")))),"-"),"")</f>
        <v>#REF!</v>
      </c>
      <c r="BW10" s="215" t="str">
        <f t="shared" si="4"/>
        <v/>
      </c>
      <c r="BX10" s="215" t="str">
        <f t="shared" si="5"/>
        <v/>
      </c>
      <c r="BY10" s="215" t="str">
        <f t="shared" si="19"/>
        <v/>
      </c>
      <c r="BZ10" s="215" t="str">
        <f t="shared" si="20"/>
        <v/>
      </c>
      <c r="CA10" s="206"/>
      <c r="CB10" s="216" t="str">
        <f t="shared" si="21"/>
        <v/>
      </c>
    </row>
    <row r="11" spans="1:80" x14ac:dyDescent="0.25">
      <c r="A11" s="176">
        <v>8</v>
      </c>
      <c r="B11" s="194" t="s">
        <v>56</v>
      </c>
      <c r="C11" s="177">
        <v>1998</v>
      </c>
      <c r="D11" s="175"/>
      <c r="E11" s="175"/>
      <c r="F11" s="199">
        <f t="shared" si="0"/>
        <v>0</v>
      </c>
      <c r="G11" s="178"/>
      <c r="H11" s="199">
        <f t="shared" si="22"/>
        <v>0</v>
      </c>
      <c r="I11" s="178">
        <v>6.5</v>
      </c>
      <c r="J11" s="199">
        <f t="shared" si="6"/>
        <v>243</v>
      </c>
      <c r="K11" s="179">
        <v>21</v>
      </c>
      <c r="L11" s="199">
        <f t="shared" si="7"/>
        <v>170</v>
      </c>
      <c r="M11" s="179">
        <v>48</v>
      </c>
      <c r="N11" s="179"/>
      <c r="O11" s="199">
        <f t="shared" si="8"/>
        <v>70</v>
      </c>
      <c r="P11" s="178">
        <v>4.9000000000000004</v>
      </c>
      <c r="Q11" s="199">
        <f t="shared" si="9"/>
        <v>425</v>
      </c>
      <c r="R11" s="179">
        <v>25</v>
      </c>
      <c r="S11" s="199">
        <f t="shared" si="10"/>
        <v>295</v>
      </c>
      <c r="T11" s="180">
        <v>56</v>
      </c>
      <c r="U11" s="199">
        <f t="shared" si="11"/>
        <v>470</v>
      </c>
      <c r="V11" s="178"/>
      <c r="W11" s="199">
        <f t="shared" si="1"/>
        <v>0</v>
      </c>
      <c r="X11" s="179">
        <v>220</v>
      </c>
      <c r="Y11" s="181"/>
      <c r="Z11" s="199">
        <f t="shared" si="12"/>
        <v>426</v>
      </c>
      <c r="AA11" s="200">
        <f t="shared" si="13"/>
        <v>1</v>
      </c>
      <c r="AB11" s="195">
        <f t="shared" si="2"/>
        <v>2099</v>
      </c>
      <c r="AC11" s="174"/>
      <c r="AD11" s="201">
        <f t="shared" si="14"/>
        <v>426.66666666666674</v>
      </c>
      <c r="AE11" s="210">
        <f t="shared" si="15"/>
        <v>0</v>
      </c>
      <c r="AF11" s="211" t="str">
        <f t="shared" si="16"/>
        <v/>
      </c>
      <c r="AG11" s="211">
        <f t="shared" si="17"/>
        <v>0</v>
      </c>
      <c r="AH11" s="211">
        <f t="shared" si="18"/>
        <v>0</v>
      </c>
      <c r="AI11" s="212">
        <f t="shared" si="3"/>
        <v>-1998</v>
      </c>
      <c r="AJ11" s="206"/>
      <c r="AK11" s="206"/>
      <c r="AL11" s="206"/>
      <c r="AM11" s="206"/>
      <c r="AN11" s="206"/>
      <c r="AO11" s="206"/>
      <c r="AP11" s="206"/>
      <c r="AQ11" s="206"/>
      <c r="AR11" s="206"/>
      <c r="AS11" s="206"/>
      <c r="AT11" s="206"/>
      <c r="AU11" s="206"/>
      <c r="AV11" s="206"/>
      <c r="AW11" s="206"/>
      <c r="AX11" s="206"/>
      <c r="AY11" s="206"/>
      <c r="AZ11" s="206"/>
      <c r="BA11" s="206"/>
      <c r="BB11" s="206"/>
      <c r="BC11" s="206"/>
      <c r="BD11" s="206"/>
      <c r="BE11" s="215" t="e">
        <f>IF($C11&lt;&gt;"",IF($AB11&gt;=AL$13,IF(($AB11&gt;=AL$13)*($AB11&lt;AL$12),$AK$13,IF(($AB11&gt;=AL$12)*($AB11&lt;#REF!),$AK$12,IF(($AB11&gt;=#REF!)*($AB11&lt;AL$11),#REF!,IF(($AB11&gt;=AL$11),$AK$11,"")))),"-"),"")</f>
        <v>#REF!</v>
      </c>
      <c r="BF11" s="215" t="e">
        <f>IF($C11&lt;&gt;"",IF($AB11&gt;=AM$13,IF(($AB11&gt;=AM$13)*($AB11&lt;AM$12),$AK$13,IF(($AB11&gt;=AM$12)*($AB11&lt;#REF!),$AK$12,IF(($AB11&gt;=#REF!)*($AB11&lt;AM$11),#REF!,IF(($AB11&gt;=AM$11),$AK$11,"")))),"-"),"")</f>
        <v>#REF!</v>
      </c>
      <c r="BG11" s="215" t="e">
        <f>IF($C11&lt;&gt;"",IF($AB11&gt;=AN$13,IF(($AB11&gt;=AN$13)*($AB11&lt;AN$12),$AK$13,IF(($AB11&gt;=AN$12)*($AB11&lt;#REF!),$AK$12,IF(($AB11&gt;=#REF!)*($AB11&lt;AN$11),#REF!,IF(($AB11&gt;=AN$11),$AK$11,"")))),"-"),"")</f>
        <v>#REF!</v>
      </c>
      <c r="BH11" s="215" t="e">
        <f>IF($C11&lt;&gt;"",IF($AB11&gt;=AO$13,IF(($AB11&gt;=AO$13)*($AB11&lt;AO$12),$AK$13,IF(($AB11&gt;=AO$12)*($AB11&lt;#REF!),$AK$12,IF(($AB11&gt;=#REF!)*($AB11&lt;AO$11),#REF!,IF(($AB11&gt;=AO$11),$AK$11,"")))),"-"),"")</f>
        <v>#REF!</v>
      </c>
      <c r="BI11" s="215" t="e">
        <f>IF($C11&lt;&gt;"",IF($AB11&gt;=AP$13,IF(($AB11&gt;=AP$13)*($AB11&lt;AP$12),$AK$13,IF(($AB11&gt;=AP$12)*($AB11&lt;#REF!),$AK$12,IF(($AB11&gt;=#REF!)*($AB11&lt;AP$11),#REF!,IF(($AB11&gt;=AP$11),$AK$11,"")))),"-"),"")</f>
        <v>#REF!</v>
      </c>
      <c r="BJ11" s="215" t="e">
        <f>IF($C11&lt;&gt;"",IF($AB11&gt;=AQ$13,IF(($AB11&gt;=AQ$13)*($AB11&lt;AQ$12),$AK$13,IF(($AB11&gt;=AQ$12)*($AB11&lt;#REF!),$AK$12,IF(($AB11&gt;=#REF!)*($AB11&lt;AQ$11),#REF!,IF(($AB11&gt;=AQ$11),$AK$11,"")))),"-"),"")</f>
        <v>#REF!</v>
      </c>
      <c r="BK11" s="215" t="e">
        <f>IF($C11&lt;&gt;"",IF($AB11&gt;=AR$13,IF(($AB11&gt;=AR$13)*($AB11&lt;AR$12),$AK$13,IF(($AB11&gt;=AR$12)*($AB11&lt;#REF!),$AK$12,IF(($AB11&gt;=#REF!)*($AB11&lt;AR$11),#REF!,IF(($AB11&gt;=AR$11),$AK$11,"")))),"-"),"")</f>
        <v>#REF!</v>
      </c>
      <c r="BL11" s="215" t="e">
        <f>IF($C11&lt;&gt;"",IF($AB11&gt;=AS$13,IF(($AB11&gt;=AS$13)*($AB11&lt;AS$12),$AK$13,IF(($AB11&gt;=AS$12)*($AB11&lt;#REF!),$AK$12,IF(($AB11&gt;=#REF!)*($AB11&lt;AS$11),#REF!,IF(($AB11&gt;=AS$11),$AK$11,"")))),"-"),"")</f>
        <v>#REF!</v>
      </c>
      <c r="BM11" s="215" t="e">
        <f>IF($C11&lt;&gt;"",IF($AB11&gt;=AT$13,IF(($AB11&gt;=AT$13)*($AB11&lt;AT$12),$AK$13,IF(($AB11&gt;=AT$12)*($AB11&lt;#REF!),$AK$12,IF(($AB11&gt;=#REF!)*($AB11&lt;AT$11),#REF!,IF(($AB11&gt;=AT$11),$AK$11,"")))),"-"),"")</f>
        <v>#REF!</v>
      </c>
      <c r="BN11" s="215" t="e">
        <f>IF($C11&lt;&gt;"",IF($AB11&gt;=AU$13,IF(($AB11&gt;=AU$13)*($AB11&lt;AU$12),$AK$13,IF(($AB11&gt;=AU$12)*($AB11&lt;#REF!),$AK$12,IF(($AB11&gt;=#REF!)*($AB11&lt;AU$11),#REF!,IF(($AB11&gt;=AU$11),$AK$11,"")))),"-"),"")</f>
        <v>#REF!</v>
      </c>
      <c r="BO11" s="215" t="e">
        <f>IF($C11&lt;&gt;"",IF($AB11&gt;=AV$13,IF(($AB11&gt;=AV$13)*($AB11&lt;AV$12),$AK$13,IF(($AB11&gt;=AV$12)*($AB11&lt;#REF!),$AK$12,IF(($AB11&gt;=#REF!)*($AB11&lt;AV$11),#REF!,IF(($AB11&gt;=AV$11),$AK$11,"")))),"-"),"")</f>
        <v>#REF!</v>
      </c>
      <c r="BP11" s="215" t="e">
        <f>IF($C11&lt;&gt;"",IF($AB11&gt;=AW$13,IF(($AB11&gt;=AW$13)*($AB11&lt;AW$12),$AK$13,IF(($AB11&gt;=AW$12)*($AB11&lt;#REF!),$AK$12,IF(($AB11&gt;=#REF!)*($AB11&lt;AW$11),#REF!,IF(($AB11&gt;=AW$11),$AK$11,"")))),"-"),"")</f>
        <v>#REF!</v>
      </c>
      <c r="BQ11" s="215" t="e">
        <f>IF($C11&lt;&gt;"",IF($AB11&gt;=AX$13,IF(($AB11&gt;=AX$13)*($AB11&lt;AX$12),$AK$13,IF(($AB11&gt;=AX$12)*($AB11&lt;#REF!),$AK$12,IF(($AB11&gt;=#REF!)*($AB11&lt;AX$11),#REF!,IF(($AB11&gt;=AX$11),$AK$11,"")))),"-"),"")</f>
        <v>#REF!</v>
      </c>
      <c r="BR11" s="215" t="e">
        <f>IF($C11&lt;&gt;"",IF($AB11&gt;=AY$13,IF(($AB11&gt;=AY$13)*($AB11&lt;AY$12),$AK$13,IF(($AB11&gt;=AY$12)*($AB11&lt;#REF!),$AK$12,IF(($AB11&gt;=#REF!)*($AB11&lt;AY$11),#REF!,IF(($AB11&gt;=AY$11),$AK$11,"")))),"-"),"")</f>
        <v>#REF!</v>
      </c>
      <c r="BS11" s="215" t="e">
        <f>IF($C11&lt;&gt;"",IF($AB11&gt;=AZ$13,IF(($AB11&gt;=AZ$13)*($AB11&lt;AZ$12),$AK$13,IF(($AB11&gt;=AZ$12)*($AB11&lt;#REF!),$AK$12,IF(($AB11&gt;=#REF!)*($AB11&lt;AZ$11),#REF!,IF(($AB11&gt;=AZ$11),$AK$11,"")))),"-"),"")</f>
        <v>#REF!</v>
      </c>
      <c r="BT11" s="215" t="e">
        <f>IF($C11&lt;&gt;"",IF($AB11&gt;=BA$13,IF(($AB11&gt;=BA$13)*($AB11&lt;BA$12),$AK$13,IF(($AB11&gt;=BA$12)*($AB11&lt;#REF!),$AK$12,IF(($AB11&gt;=#REF!)*($AB11&lt;BA$11),#REF!,IF(($AB11&gt;=BA$11),$AK$11,"")))),"-"),"")</f>
        <v>#REF!</v>
      </c>
      <c r="BU11" s="215" t="e">
        <f>IF($C11&lt;&gt;"",IF($AB11&gt;=BB$13,IF(($AB11&gt;=BB$13)*($AB11&lt;BB$12),$AK$13,IF(($AB11&gt;=BB$12)*($AB11&lt;#REF!),$AK$12,IF(($AB11&gt;=#REF!)*($AB11&lt;BB$11),#REF!,IF(($AB11&gt;=BB$11),$AK$11,"")))),"-"),"")</f>
        <v>#REF!</v>
      </c>
      <c r="BV11" s="215" t="e">
        <f>IF($C11&lt;&gt;"",IF($AB11&gt;=BC$13,IF(($AB11&gt;=BC$13)*($AB11&lt;BC$12),$AK$13,IF(($AB11&gt;=BC$12)*($AB11&lt;#REF!),$AK$12,IF(($AB11&gt;=#REF!)*($AB11&lt;BC$11),#REF!,IF(($AB11&gt;=BC$11),$AK$11,"")))),"-"),"")</f>
        <v>#REF!</v>
      </c>
      <c r="BW11" s="215" t="str">
        <f t="shared" si="4"/>
        <v/>
      </c>
      <c r="BX11" s="215" t="str">
        <f t="shared" si="5"/>
        <v/>
      </c>
      <c r="BY11" s="215" t="str">
        <f t="shared" si="19"/>
        <v/>
      </c>
      <c r="BZ11" s="215" t="str">
        <f t="shared" si="20"/>
        <v/>
      </c>
      <c r="CA11" s="206"/>
      <c r="CB11" s="216" t="str">
        <f t="shared" si="21"/>
        <v/>
      </c>
    </row>
    <row r="12" spans="1:80" x14ac:dyDescent="0.25">
      <c r="A12" s="182">
        <v>9</v>
      </c>
      <c r="B12" s="194" t="s">
        <v>57</v>
      </c>
      <c r="C12" s="177">
        <v>1996</v>
      </c>
      <c r="D12" s="175"/>
      <c r="E12" s="175"/>
      <c r="F12" s="199">
        <f t="shared" si="0"/>
        <v>0</v>
      </c>
      <c r="G12" s="178"/>
      <c r="H12" s="199">
        <f t="shared" si="22"/>
        <v>0</v>
      </c>
      <c r="I12" s="178">
        <v>9.1999999999999993</v>
      </c>
      <c r="J12" s="199">
        <f t="shared" si="6"/>
        <v>423</v>
      </c>
      <c r="K12" s="179">
        <v>75</v>
      </c>
      <c r="L12" s="199">
        <f t="shared" si="7"/>
        <v>710</v>
      </c>
      <c r="M12" s="179">
        <v>106</v>
      </c>
      <c r="N12" s="179"/>
      <c r="O12" s="199">
        <f t="shared" si="8"/>
        <v>263</v>
      </c>
      <c r="P12" s="178">
        <v>6.9</v>
      </c>
      <c r="Q12" s="199">
        <f t="shared" si="9"/>
        <v>733</v>
      </c>
      <c r="R12" s="179">
        <v>49</v>
      </c>
      <c r="S12" s="199">
        <f t="shared" si="10"/>
        <v>638</v>
      </c>
      <c r="T12" s="180">
        <v>86</v>
      </c>
      <c r="U12" s="199">
        <f t="shared" si="11"/>
        <v>770</v>
      </c>
      <c r="V12" s="178"/>
      <c r="W12" s="199">
        <f t="shared" si="1"/>
        <v>0</v>
      </c>
      <c r="X12" s="179">
        <v>300</v>
      </c>
      <c r="Y12" s="181"/>
      <c r="Z12" s="199">
        <f t="shared" si="12"/>
        <v>760</v>
      </c>
      <c r="AA12" s="200">
        <f t="shared" si="13"/>
        <v>1</v>
      </c>
      <c r="AB12" s="195">
        <f t="shared" si="2"/>
        <v>4297</v>
      </c>
      <c r="AC12" s="174"/>
      <c r="AD12" s="201">
        <f t="shared" si="14"/>
        <v>760</v>
      </c>
      <c r="AE12" s="210">
        <f t="shared" si="15"/>
        <v>0</v>
      </c>
      <c r="AF12" s="211" t="str">
        <f t="shared" si="16"/>
        <v/>
      </c>
      <c r="AG12" s="211">
        <f t="shared" si="17"/>
        <v>0</v>
      </c>
      <c r="AH12" s="211">
        <f t="shared" si="18"/>
        <v>0</v>
      </c>
      <c r="AI12" s="212">
        <f t="shared" si="3"/>
        <v>-1996</v>
      </c>
      <c r="AJ12" s="206"/>
      <c r="AK12" s="206"/>
      <c r="AL12" s="206"/>
      <c r="AM12" s="206"/>
      <c r="AN12" s="206"/>
      <c r="AO12" s="206"/>
      <c r="AP12" s="206"/>
      <c r="AQ12" s="206"/>
      <c r="AR12" s="206"/>
      <c r="AS12" s="206"/>
      <c r="AT12" s="206"/>
      <c r="AU12" s="206"/>
      <c r="AV12" s="206"/>
      <c r="AW12" s="206"/>
      <c r="AX12" s="206"/>
      <c r="AY12" s="206"/>
      <c r="AZ12" s="206"/>
      <c r="BA12" s="206"/>
      <c r="BB12" s="206"/>
      <c r="BC12" s="206"/>
      <c r="BD12" s="206"/>
      <c r="BE12" s="215" t="e">
        <f>IF($C12&lt;&gt;"",IF($AB12&gt;=AL$13,IF(($AB12&gt;=AL$13)*($AB12&lt;AL$12),$AK$13,IF(($AB12&gt;=AL$12)*($AB12&lt;#REF!),$AK$12,IF(($AB12&gt;=#REF!)*($AB12&lt;AL$11),#REF!,IF(($AB12&gt;=AL$11),$AK$11,"")))),"-"),"")</f>
        <v>#REF!</v>
      </c>
      <c r="BF12" s="215" t="e">
        <f>IF($C12&lt;&gt;"",IF($AB12&gt;=AM$13,IF(($AB12&gt;=AM$13)*($AB12&lt;AM$12),$AK$13,IF(($AB12&gt;=AM$12)*($AB12&lt;#REF!),$AK$12,IF(($AB12&gt;=#REF!)*($AB12&lt;AM$11),#REF!,IF(($AB12&gt;=AM$11),$AK$11,"")))),"-"),"")</f>
        <v>#REF!</v>
      </c>
      <c r="BG12" s="215" t="e">
        <f>IF($C12&lt;&gt;"",IF($AB12&gt;=AN$13,IF(($AB12&gt;=AN$13)*($AB12&lt;AN$12),$AK$13,IF(($AB12&gt;=AN$12)*($AB12&lt;#REF!),$AK$12,IF(($AB12&gt;=#REF!)*($AB12&lt;AN$11),#REF!,IF(($AB12&gt;=AN$11),$AK$11,"")))),"-"),"")</f>
        <v>#REF!</v>
      </c>
      <c r="BH12" s="215" t="e">
        <f>IF($C12&lt;&gt;"",IF($AB12&gt;=AO$13,IF(($AB12&gt;=AO$13)*($AB12&lt;AO$12),$AK$13,IF(($AB12&gt;=AO$12)*($AB12&lt;#REF!),$AK$12,IF(($AB12&gt;=#REF!)*($AB12&lt;AO$11),#REF!,IF(($AB12&gt;=AO$11),$AK$11,"")))),"-"),"")</f>
        <v>#REF!</v>
      </c>
      <c r="BI12" s="215" t="e">
        <f>IF($C12&lt;&gt;"",IF($AB12&gt;=AP$13,IF(($AB12&gt;=AP$13)*($AB12&lt;AP$12),$AK$13,IF(($AB12&gt;=AP$12)*($AB12&lt;#REF!),$AK$12,IF(($AB12&gt;=#REF!)*($AB12&lt;AP$11),#REF!,IF(($AB12&gt;=AP$11),$AK$11,"")))),"-"),"")</f>
        <v>#REF!</v>
      </c>
      <c r="BJ12" s="215" t="e">
        <f>IF($C12&lt;&gt;"",IF($AB12&gt;=AQ$13,IF(($AB12&gt;=AQ$13)*($AB12&lt;AQ$12),$AK$13,IF(($AB12&gt;=AQ$12)*($AB12&lt;#REF!),$AK$12,IF(($AB12&gt;=#REF!)*($AB12&lt;AQ$11),#REF!,IF(($AB12&gt;=AQ$11),$AK$11,"")))),"-"),"")</f>
        <v>#REF!</v>
      </c>
      <c r="BK12" s="215" t="e">
        <f>IF($C12&lt;&gt;"",IF($AB12&gt;=AR$13,IF(($AB12&gt;=AR$13)*($AB12&lt;AR$12),$AK$13,IF(($AB12&gt;=AR$12)*($AB12&lt;#REF!),$AK$12,IF(($AB12&gt;=#REF!)*($AB12&lt;AR$11),#REF!,IF(($AB12&gt;=AR$11),$AK$11,"")))),"-"),"")</f>
        <v>#REF!</v>
      </c>
      <c r="BL12" s="215" t="e">
        <f>IF($C12&lt;&gt;"",IF($AB12&gt;=AS$13,IF(($AB12&gt;=AS$13)*($AB12&lt;AS$12),$AK$13,IF(($AB12&gt;=AS$12)*($AB12&lt;#REF!),$AK$12,IF(($AB12&gt;=#REF!)*($AB12&lt;AS$11),#REF!,IF(($AB12&gt;=AS$11),$AK$11,"")))),"-"),"")</f>
        <v>#REF!</v>
      </c>
      <c r="BM12" s="215" t="e">
        <f>IF($C12&lt;&gt;"",IF($AB12&gt;=AT$13,IF(($AB12&gt;=AT$13)*($AB12&lt;AT$12),$AK$13,IF(($AB12&gt;=AT$12)*($AB12&lt;#REF!),$AK$12,IF(($AB12&gt;=#REF!)*($AB12&lt;AT$11),#REF!,IF(($AB12&gt;=AT$11),$AK$11,"")))),"-"),"")</f>
        <v>#REF!</v>
      </c>
      <c r="BN12" s="215" t="e">
        <f>IF($C12&lt;&gt;"",IF($AB12&gt;=AU$13,IF(($AB12&gt;=AU$13)*($AB12&lt;AU$12),$AK$13,IF(($AB12&gt;=AU$12)*($AB12&lt;#REF!),$AK$12,IF(($AB12&gt;=#REF!)*($AB12&lt;AU$11),#REF!,IF(($AB12&gt;=AU$11),$AK$11,"")))),"-"),"")</f>
        <v>#REF!</v>
      </c>
      <c r="BO12" s="215" t="e">
        <f>IF($C12&lt;&gt;"",IF($AB12&gt;=AV$13,IF(($AB12&gt;=AV$13)*($AB12&lt;AV$12),$AK$13,IF(($AB12&gt;=AV$12)*($AB12&lt;#REF!),$AK$12,IF(($AB12&gt;=#REF!)*($AB12&lt;AV$11),#REF!,IF(($AB12&gt;=AV$11),$AK$11,"")))),"-"),"")</f>
        <v>#REF!</v>
      </c>
      <c r="BP12" s="215" t="e">
        <f>IF($C12&lt;&gt;"",IF($AB12&gt;=AW$13,IF(($AB12&gt;=AW$13)*($AB12&lt;AW$12),$AK$13,IF(($AB12&gt;=AW$12)*($AB12&lt;#REF!),$AK$12,IF(($AB12&gt;=#REF!)*($AB12&lt;AW$11),#REF!,IF(($AB12&gt;=AW$11),$AK$11,"")))),"-"),"")</f>
        <v>#REF!</v>
      </c>
      <c r="BQ12" s="215" t="e">
        <f>IF($C12&lt;&gt;"",IF($AB12&gt;=AX$13,IF(($AB12&gt;=AX$13)*($AB12&lt;AX$12),$AK$13,IF(($AB12&gt;=AX$12)*($AB12&lt;#REF!),$AK$12,IF(($AB12&gt;=#REF!)*($AB12&lt;AX$11),#REF!,IF(($AB12&gt;=AX$11),$AK$11,"")))),"-"),"")</f>
        <v>#REF!</v>
      </c>
      <c r="BR12" s="215" t="e">
        <f>IF($C12&lt;&gt;"",IF($AB12&gt;=AY$13,IF(($AB12&gt;=AY$13)*($AB12&lt;AY$12),$AK$13,IF(($AB12&gt;=AY$12)*($AB12&lt;#REF!),$AK$12,IF(($AB12&gt;=#REF!)*($AB12&lt;AY$11),#REF!,IF(($AB12&gt;=AY$11),$AK$11,"")))),"-"),"")</f>
        <v>#REF!</v>
      </c>
      <c r="BS12" s="215" t="e">
        <f>IF($C12&lt;&gt;"",IF($AB12&gt;=AZ$13,IF(($AB12&gt;=AZ$13)*($AB12&lt;AZ$12),$AK$13,IF(($AB12&gt;=AZ$12)*($AB12&lt;#REF!),$AK$12,IF(($AB12&gt;=#REF!)*($AB12&lt;AZ$11),#REF!,IF(($AB12&gt;=AZ$11),$AK$11,"")))),"-"),"")</f>
        <v>#REF!</v>
      </c>
      <c r="BT12" s="215" t="e">
        <f>IF($C12&lt;&gt;"",IF($AB12&gt;=BA$13,IF(($AB12&gt;=BA$13)*($AB12&lt;BA$12),$AK$13,IF(($AB12&gt;=BA$12)*($AB12&lt;#REF!),$AK$12,IF(($AB12&gt;=#REF!)*($AB12&lt;BA$11),#REF!,IF(($AB12&gt;=BA$11),$AK$11,"")))),"-"),"")</f>
        <v>#REF!</v>
      </c>
      <c r="BU12" s="215" t="e">
        <f>IF($C12&lt;&gt;"",IF($AB12&gt;=BB$13,IF(($AB12&gt;=BB$13)*($AB12&lt;BB$12),$AK$13,IF(($AB12&gt;=BB$12)*($AB12&lt;#REF!),$AK$12,IF(($AB12&gt;=#REF!)*($AB12&lt;BB$11),#REF!,IF(($AB12&gt;=BB$11),$AK$11,"")))),"-"),"")</f>
        <v>#REF!</v>
      </c>
      <c r="BV12" s="215" t="e">
        <f>IF($C12&lt;&gt;"",IF($AB12&gt;=BC$13,IF(($AB12&gt;=BC$13)*($AB12&lt;BC$12),$AK$13,IF(($AB12&gt;=BC$12)*($AB12&lt;#REF!),$AK$12,IF(($AB12&gt;=#REF!)*($AB12&lt;BC$11),#REF!,IF(($AB12&gt;=BC$11),$AK$11,"")))),"-"),"")</f>
        <v>#REF!</v>
      </c>
      <c r="BW12" s="215" t="str">
        <f t="shared" si="4"/>
        <v/>
      </c>
      <c r="BX12" s="215" t="str">
        <f t="shared" si="5"/>
        <v/>
      </c>
      <c r="BY12" s="215" t="str">
        <f t="shared" si="19"/>
        <v/>
      </c>
      <c r="BZ12" s="215" t="str">
        <f t="shared" si="20"/>
        <v/>
      </c>
      <c r="CA12" s="206"/>
      <c r="CB12" s="216" t="str">
        <f t="shared" si="21"/>
        <v/>
      </c>
    </row>
    <row r="13" spans="1:80" x14ac:dyDescent="0.25">
      <c r="A13" s="176">
        <v>10</v>
      </c>
      <c r="B13" s="194" t="s">
        <v>58</v>
      </c>
      <c r="C13" s="177">
        <v>1997</v>
      </c>
      <c r="D13" s="175"/>
      <c r="E13" s="175"/>
      <c r="F13" s="199">
        <f t="shared" si="0"/>
        <v>0</v>
      </c>
      <c r="G13" s="178"/>
      <c r="H13" s="199">
        <f t="shared" si="22"/>
        <v>0</v>
      </c>
      <c r="I13" s="178">
        <v>11.8</v>
      </c>
      <c r="J13" s="199">
        <f t="shared" si="6"/>
        <v>596</v>
      </c>
      <c r="K13" s="179">
        <v>65</v>
      </c>
      <c r="L13" s="199">
        <f t="shared" si="7"/>
        <v>610</v>
      </c>
      <c r="M13" s="179">
        <v>101</v>
      </c>
      <c r="N13" s="179"/>
      <c r="O13" s="199">
        <f t="shared" si="8"/>
        <v>246</v>
      </c>
      <c r="P13" s="178">
        <v>6.25</v>
      </c>
      <c r="Q13" s="199">
        <f t="shared" si="9"/>
        <v>633</v>
      </c>
      <c r="R13" s="179">
        <v>50</v>
      </c>
      <c r="S13" s="199">
        <f t="shared" si="10"/>
        <v>652</v>
      </c>
      <c r="T13" s="180">
        <v>55</v>
      </c>
      <c r="U13" s="199">
        <f t="shared" si="11"/>
        <v>460</v>
      </c>
      <c r="V13" s="178"/>
      <c r="W13" s="199">
        <f t="shared" si="1"/>
        <v>0</v>
      </c>
      <c r="X13" s="179">
        <v>300</v>
      </c>
      <c r="Y13" s="181"/>
      <c r="Z13" s="199">
        <f t="shared" si="12"/>
        <v>760</v>
      </c>
      <c r="AA13" s="200">
        <f t="shared" si="13"/>
        <v>1</v>
      </c>
      <c r="AB13" s="195">
        <f t="shared" si="2"/>
        <v>3957</v>
      </c>
      <c r="AC13" s="174"/>
      <c r="AD13" s="201">
        <f t="shared" si="14"/>
        <v>760</v>
      </c>
      <c r="AE13" s="210">
        <f t="shared" si="15"/>
        <v>0</v>
      </c>
      <c r="AF13" s="211" t="str">
        <f t="shared" si="16"/>
        <v/>
      </c>
      <c r="AG13" s="211">
        <f t="shared" si="17"/>
        <v>0</v>
      </c>
      <c r="AH13" s="211">
        <f t="shared" si="18"/>
        <v>0</v>
      </c>
      <c r="AI13" s="212">
        <f t="shared" si="3"/>
        <v>-1997</v>
      </c>
      <c r="AJ13" s="206"/>
      <c r="AK13" s="206"/>
      <c r="AL13" s="206"/>
      <c r="AM13" s="206"/>
      <c r="AN13" s="206"/>
      <c r="AO13" s="206"/>
      <c r="AP13" s="206"/>
      <c r="AQ13" s="206"/>
      <c r="AR13" s="206"/>
      <c r="AS13" s="206"/>
      <c r="AT13" s="206"/>
      <c r="AU13" s="206"/>
      <c r="AV13" s="206"/>
      <c r="AW13" s="206"/>
      <c r="AX13" s="206"/>
      <c r="AY13" s="206"/>
      <c r="AZ13" s="206"/>
      <c r="BA13" s="206"/>
      <c r="BB13" s="206"/>
      <c r="BC13" s="206"/>
      <c r="BD13" s="206"/>
      <c r="BE13" s="215" t="e">
        <f>IF($C13&lt;&gt;"",IF($AB13&gt;=AL$13,IF(($AB13&gt;=AL$13)*($AB13&lt;AL$12),$AK$13,IF(($AB13&gt;=AL$12)*($AB13&lt;#REF!),$AK$12,IF(($AB13&gt;=#REF!)*($AB13&lt;AL$11),#REF!,IF(($AB13&gt;=AL$11),$AK$11,"")))),"-"),"")</f>
        <v>#REF!</v>
      </c>
      <c r="BF13" s="215" t="e">
        <f>IF($C13&lt;&gt;"",IF($AB13&gt;=AM$13,IF(($AB13&gt;=AM$13)*($AB13&lt;AM$12),$AK$13,IF(($AB13&gt;=AM$12)*($AB13&lt;#REF!),$AK$12,IF(($AB13&gt;=#REF!)*($AB13&lt;AM$11),#REF!,IF(($AB13&gt;=AM$11),$AK$11,"")))),"-"),"")</f>
        <v>#REF!</v>
      </c>
      <c r="BG13" s="215" t="e">
        <f>IF($C13&lt;&gt;"",IF($AB13&gt;=AN$13,IF(($AB13&gt;=AN$13)*($AB13&lt;AN$12),$AK$13,IF(($AB13&gt;=AN$12)*($AB13&lt;#REF!),$AK$12,IF(($AB13&gt;=#REF!)*($AB13&lt;AN$11),#REF!,IF(($AB13&gt;=AN$11),$AK$11,"")))),"-"),"")</f>
        <v>#REF!</v>
      </c>
      <c r="BH13" s="215" t="e">
        <f>IF($C13&lt;&gt;"",IF($AB13&gt;=AO$13,IF(($AB13&gt;=AO$13)*($AB13&lt;AO$12),$AK$13,IF(($AB13&gt;=AO$12)*($AB13&lt;#REF!),$AK$12,IF(($AB13&gt;=#REF!)*($AB13&lt;AO$11),#REF!,IF(($AB13&gt;=AO$11),$AK$11,"")))),"-"),"")</f>
        <v>#REF!</v>
      </c>
      <c r="BI13" s="215" t="e">
        <f>IF($C13&lt;&gt;"",IF($AB13&gt;=AP$13,IF(($AB13&gt;=AP$13)*($AB13&lt;AP$12),$AK$13,IF(($AB13&gt;=AP$12)*($AB13&lt;#REF!),$AK$12,IF(($AB13&gt;=#REF!)*($AB13&lt;AP$11),#REF!,IF(($AB13&gt;=AP$11),$AK$11,"")))),"-"),"")</f>
        <v>#REF!</v>
      </c>
      <c r="BJ13" s="215" t="e">
        <f>IF($C13&lt;&gt;"",IF($AB13&gt;=AQ$13,IF(($AB13&gt;=AQ$13)*($AB13&lt;AQ$12),$AK$13,IF(($AB13&gt;=AQ$12)*($AB13&lt;#REF!),$AK$12,IF(($AB13&gt;=#REF!)*($AB13&lt;AQ$11),#REF!,IF(($AB13&gt;=AQ$11),$AK$11,"")))),"-"),"")</f>
        <v>#REF!</v>
      </c>
      <c r="BK13" s="215" t="e">
        <f>IF($C13&lt;&gt;"",IF($AB13&gt;=AR$13,IF(($AB13&gt;=AR$13)*($AB13&lt;AR$12),$AK$13,IF(($AB13&gt;=AR$12)*($AB13&lt;#REF!),$AK$12,IF(($AB13&gt;=#REF!)*($AB13&lt;AR$11),#REF!,IF(($AB13&gt;=AR$11),$AK$11,"")))),"-"),"")</f>
        <v>#REF!</v>
      </c>
      <c r="BL13" s="215" t="e">
        <f>IF($C13&lt;&gt;"",IF($AB13&gt;=AS$13,IF(($AB13&gt;=AS$13)*($AB13&lt;AS$12),$AK$13,IF(($AB13&gt;=AS$12)*($AB13&lt;#REF!),$AK$12,IF(($AB13&gt;=#REF!)*($AB13&lt;AS$11),#REF!,IF(($AB13&gt;=AS$11),$AK$11,"")))),"-"),"")</f>
        <v>#REF!</v>
      </c>
      <c r="BM13" s="215" t="e">
        <f>IF($C13&lt;&gt;"",IF($AB13&gt;=AT$13,IF(($AB13&gt;=AT$13)*($AB13&lt;AT$12),$AK$13,IF(($AB13&gt;=AT$12)*($AB13&lt;#REF!),$AK$12,IF(($AB13&gt;=#REF!)*($AB13&lt;AT$11),#REF!,IF(($AB13&gt;=AT$11),$AK$11,"")))),"-"),"")</f>
        <v>#REF!</v>
      </c>
      <c r="BN13" s="215" t="e">
        <f>IF($C13&lt;&gt;"",IF($AB13&gt;=AU$13,IF(($AB13&gt;=AU$13)*($AB13&lt;AU$12),$AK$13,IF(($AB13&gt;=AU$12)*($AB13&lt;#REF!),$AK$12,IF(($AB13&gt;=#REF!)*($AB13&lt;AU$11),#REF!,IF(($AB13&gt;=AU$11),$AK$11,"")))),"-"),"")</f>
        <v>#REF!</v>
      </c>
      <c r="BO13" s="215" t="e">
        <f>IF($C13&lt;&gt;"",IF($AB13&gt;=AV$13,IF(($AB13&gt;=AV$13)*($AB13&lt;AV$12),$AK$13,IF(($AB13&gt;=AV$12)*($AB13&lt;#REF!),$AK$12,IF(($AB13&gt;=#REF!)*($AB13&lt;AV$11),#REF!,IF(($AB13&gt;=AV$11),$AK$11,"")))),"-"),"")</f>
        <v>#REF!</v>
      </c>
      <c r="BP13" s="215" t="e">
        <f>IF($C13&lt;&gt;"",IF($AB13&gt;=AW$13,IF(($AB13&gt;=AW$13)*($AB13&lt;AW$12),$AK$13,IF(($AB13&gt;=AW$12)*($AB13&lt;#REF!),$AK$12,IF(($AB13&gt;=#REF!)*($AB13&lt;AW$11),#REF!,IF(($AB13&gt;=AW$11),$AK$11,"")))),"-"),"")</f>
        <v>#REF!</v>
      </c>
      <c r="BQ13" s="215" t="e">
        <f>IF($C13&lt;&gt;"",IF($AB13&gt;=AX$13,IF(($AB13&gt;=AX$13)*($AB13&lt;AX$12),$AK$13,IF(($AB13&gt;=AX$12)*($AB13&lt;#REF!),$AK$12,IF(($AB13&gt;=#REF!)*($AB13&lt;AX$11),#REF!,IF(($AB13&gt;=AX$11),$AK$11,"")))),"-"),"")</f>
        <v>#REF!</v>
      </c>
      <c r="BR13" s="215" t="e">
        <f>IF($C13&lt;&gt;"",IF($AB13&gt;=AY$13,IF(($AB13&gt;=AY$13)*($AB13&lt;AY$12),$AK$13,IF(($AB13&gt;=AY$12)*($AB13&lt;#REF!),$AK$12,IF(($AB13&gt;=#REF!)*($AB13&lt;AY$11),#REF!,IF(($AB13&gt;=AY$11),$AK$11,"")))),"-"),"")</f>
        <v>#REF!</v>
      </c>
      <c r="BS13" s="215" t="e">
        <f>IF($C13&lt;&gt;"",IF($AB13&gt;=AZ$13,IF(($AB13&gt;=AZ$13)*($AB13&lt;AZ$12),$AK$13,IF(($AB13&gt;=AZ$12)*($AB13&lt;#REF!),$AK$12,IF(($AB13&gt;=#REF!)*($AB13&lt;AZ$11),#REF!,IF(($AB13&gt;=AZ$11),$AK$11,"")))),"-"),"")</f>
        <v>#REF!</v>
      </c>
      <c r="BT13" s="215" t="e">
        <f>IF($C13&lt;&gt;"",IF($AB13&gt;=BA$13,IF(($AB13&gt;=BA$13)*($AB13&lt;BA$12),$AK$13,IF(($AB13&gt;=BA$12)*($AB13&lt;#REF!),$AK$12,IF(($AB13&gt;=#REF!)*($AB13&lt;BA$11),#REF!,IF(($AB13&gt;=BA$11),$AK$11,"")))),"-"),"")</f>
        <v>#REF!</v>
      </c>
      <c r="BU13" s="215" t="e">
        <f>IF($C13&lt;&gt;"",IF($AB13&gt;=BB$13,IF(($AB13&gt;=BB$13)*($AB13&lt;BB$12),$AK$13,IF(($AB13&gt;=BB$12)*($AB13&lt;#REF!),$AK$12,IF(($AB13&gt;=#REF!)*($AB13&lt;BB$11),#REF!,IF(($AB13&gt;=BB$11),$AK$11,"")))),"-"),"")</f>
        <v>#REF!</v>
      </c>
      <c r="BV13" s="215" t="e">
        <f>IF($C13&lt;&gt;"",IF($AB13&gt;=BC$13,IF(($AB13&gt;=BC$13)*($AB13&lt;BC$12),$AK$13,IF(($AB13&gt;=BC$12)*($AB13&lt;#REF!),$AK$12,IF(($AB13&gt;=#REF!)*($AB13&lt;BC$11),#REF!,IF(($AB13&gt;=BC$11),$AK$11,"")))),"-"),"")</f>
        <v>#REF!</v>
      </c>
      <c r="BW13" s="215" t="str">
        <f t="shared" si="4"/>
        <v/>
      </c>
      <c r="BX13" s="215" t="str">
        <f t="shared" si="5"/>
        <v/>
      </c>
      <c r="BY13" s="215" t="str">
        <f t="shared" si="19"/>
        <v/>
      </c>
      <c r="BZ13" s="215" t="str">
        <f t="shared" si="20"/>
        <v/>
      </c>
      <c r="CA13" s="206"/>
      <c r="CB13" s="216" t="str">
        <f t="shared" si="21"/>
        <v/>
      </c>
    </row>
    <row r="14" spans="1:80" x14ac:dyDescent="0.25">
      <c r="A14" s="176">
        <v>11</v>
      </c>
      <c r="B14" s="194" t="s">
        <v>59</v>
      </c>
      <c r="C14" s="177">
        <v>1996</v>
      </c>
      <c r="D14" s="175"/>
      <c r="E14" s="175"/>
      <c r="F14" s="199">
        <f t="shared" si="0"/>
        <v>0</v>
      </c>
      <c r="G14" s="178"/>
      <c r="H14" s="199">
        <f t="shared" si="22"/>
        <v>0</v>
      </c>
      <c r="I14" s="178">
        <v>7.3</v>
      </c>
      <c r="J14" s="199">
        <f t="shared" si="6"/>
        <v>296</v>
      </c>
      <c r="K14" s="179">
        <v>40</v>
      </c>
      <c r="L14" s="199">
        <f t="shared" si="7"/>
        <v>360</v>
      </c>
      <c r="M14" s="179">
        <v>100</v>
      </c>
      <c r="N14" s="179"/>
      <c r="O14" s="199">
        <f t="shared" si="8"/>
        <v>243</v>
      </c>
      <c r="P14" s="178">
        <v>5.95</v>
      </c>
      <c r="Q14" s="199">
        <f t="shared" si="9"/>
        <v>586</v>
      </c>
      <c r="R14" s="179">
        <v>62</v>
      </c>
      <c r="S14" s="199">
        <f t="shared" si="10"/>
        <v>824</v>
      </c>
      <c r="T14" s="180">
        <v>86</v>
      </c>
      <c r="U14" s="199">
        <f t="shared" si="11"/>
        <v>770</v>
      </c>
      <c r="V14" s="178"/>
      <c r="W14" s="199">
        <f t="shared" si="1"/>
        <v>0</v>
      </c>
      <c r="X14" s="179">
        <v>300</v>
      </c>
      <c r="Y14" s="181"/>
      <c r="Z14" s="199">
        <f t="shared" si="12"/>
        <v>760</v>
      </c>
      <c r="AA14" s="200">
        <f t="shared" si="13"/>
        <v>1</v>
      </c>
      <c r="AB14" s="195">
        <f t="shared" si="2"/>
        <v>3839</v>
      </c>
      <c r="AC14" s="174"/>
      <c r="AD14" s="201">
        <f t="shared" si="14"/>
        <v>760</v>
      </c>
      <c r="AE14" s="210">
        <f t="shared" si="15"/>
        <v>0</v>
      </c>
      <c r="AF14" s="211" t="str">
        <f t="shared" si="16"/>
        <v/>
      </c>
      <c r="AG14" s="211">
        <f t="shared" si="17"/>
        <v>0</v>
      </c>
      <c r="AH14" s="211">
        <f t="shared" si="18"/>
        <v>0</v>
      </c>
      <c r="AI14" s="212">
        <f t="shared" si="3"/>
        <v>-1996</v>
      </c>
      <c r="AJ14" s="206"/>
      <c r="AK14" s="206"/>
      <c r="AL14" s="206"/>
      <c r="AM14" s="206"/>
      <c r="AN14" s="206"/>
      <c r="AO14" s="206"/>
      <c r="AP14" s="206"/>
      <c r="AQ14" s="206"/>
      <c r="AR14" s="206"/>
      <c r="AS14" s="206"/>
      <c r="AT14" s="206"/>
      <c r="AU14" s="206"/>
      <c r="AV14" s="206"/>
      <c r="AW14" s="206"/>
      <c r="AX14" s="206"/>
      <c r="AY14" s="206"/>
      <c r="AZ14" s="206"/>
      <c r="BA14" s="206"/>
      <c r="BB14" s="206"/>
      <c r="BC14" s="206"/>
      <c r="BD14" s="206"/>
      <c r="BE14" s="215" t="e">
        <f>IF($C14&lt;&gt;"",IF($AB14&gt;=AL$13,IF(($AB14&gt;=AL$13)*($AB14&lt;AL$12),$AK$13,IF(($AB14&gt;=AL$12)*($AB14&lt;#REF!),$AK$12,IF(($AB14&gt;=#REF!)*($AB14&lt;AL$11),#REF!,IF(($AB14&gt;=AL$11),$AK$11,"")))),"-"),"")</f>
        <v>#REF!</v>
      </c>
      <c r="BF14" s="215" t="e">
        <f>IF($C14&lt;&gt;"",IF($AB14&gt;=AM$13,IF(($AB14&gt;=AM$13)*($AB14&lt;AM$12),$AK$13,IF(($AB14&gt;=AM$12)*($AB14&lt;#REF!),$AK$12,IF(($AB14&gt;=#REF!)*($AB14&lt;AM$11),#REF!,IF(($AB14&gt;=AM$11),$AK$11,"")))),"-"),"")</f>
        <v>#REF!</v>
      </c>
      <c r="BG14" s="215" t="e">
        <f>IF($C14&lt;&gt;"",IF($AB14&gt;=AN$13,IF(($AB14&gt;=AN$13)*($AB14&lt;AN$12),$AK$13,IF(($AB14&gt;=AN$12)*($AB14&lt;#REF!),$AK$12,IF(($AB14&gt;=#REF!)*($AB14&lt;AN$11),#REF!,IF(($AB14&gt;=AN$11),$AK$11,"")))),"-"),"")</f>
        <v>#REF!</v>
      </c>
      <c r="BH14" s="215" t="e">
        <f>IF($C14&lt;&gt;"",IF($AB14&gt;=AO$13,IF(($AB14&gt;=AO$13)*($AB14&lt;AO$12),$AK$13,IF(($AB14&gt;=AO$12)*($AB14&lt;#REF!),$AK$12,IF(($AB14&gt;=#REF!)*($AB14&lt;AO$11),#REF!,IF(($AB14&gt;=AO$11),$AK$11,"")))),"-"),"")</f>
        <v>#REF!</v>
      </c>
      <c r="BI14" s="215" t="e">
        <f>IF($C14&lt;&gt;"",IF($AB14&gt;=AP$13,IF(($AB14&gt;=AP$13)*($AB14&lt;AP$12),$AK$13,IF(($AB14&gt;=AP$12)*($AB14&lt;#REF!),$AK$12,IF(($AB14&gt;=#REF!)*($AB14&lt;AP$11),#REF!,IF(($AB14&gt;=AP$11),$AK$11,"")))),"-"),"")</f>
        <v>#REF!</v>
      </c>
      <c r="BJ14" s="215" t="e">
        <f>IF($C14&lt;&gt;"",IF($AB14&gt;=AQ$13,IF(($AB14&gt;=AQ$13)*($AB14&lt;AQ$12),$AK$13,IF(($AB14&gt;=AQ$12)*($AB14&lt;#REF!),$AK$12,IF(($AB14&gt;=#REF!)*($AB14&lt;AQ$11),#REF!,IF(($AB14&gt;=AQ$11),$AK$11,"")))),"-"),"")</f>
        <v>#REF!</v>
      </c>
      <c r="BK14" s="215" t="e">
        <f>IF($C14&lt;&gt;"",IF($AB14&gt;=AR$13,IF(($AB14&gt;=AR$13)*($AB14&lt;AR$12),$AK$13,IF(($AB14&gt;=AR$12)*($AB14&lt;#REF!),$AK$12,IF(($AB14&gt;=#REF!)*($AB14&lt;AR$11),#REF!,IF(($AB14&gt;=AR$11),$AK$11,"")))),"-"),"")</f>
        <v>#REF!</v>
      </c>
      <c r="BL14" s="215" t="e">
        <f>IF($C14&lt;&gt;"",IF($AB14&gt;=AS$13,IF(($AB14&gt;=AS$13)*($AB14&lt;AS$12),$AK$13,IF(($AB14&gt;=AS$12)*($AB14&lt;#REF!),$AK$12,IF(($AB14&gt;=#REF!)*($AB14&lt;AS$11),#REF!,IF(($AB14&gt;=AS$11),$AK$11,"")))),"-"),"")</f>
        <v>#REF!</v>
      </c>
      <c r="BM14" s="215" t="e">
        <f>IF($C14&lt;&gt;"",IF($AB14&gt;=AT$13,IF(($AB14&gt;=AT$13)*($AB14&lt;AT$12),$AK$13,IF(($AB14&gt;=AT$12)*($AB14&lt;#REF!),$AK$12,IF(($AB14&gt;=#REF!)*($AB14&lt;AT$11),#REF!,IF(($AB14&gt;=AT$11),$AK$11,"")))),"-"),"")</f>
        <v>#REF!</v>
      </c>
      <c r="BN14" s="215" t="e">
        <f>IF($C14&lt;&gt;"",IF($AB14&gt;=AU$13,IF(($AB14&gt;=AU$13)*($AB14&lt;AU$12),$AK$13,IF(($AB14&gt;=AU$12)*($AB14&lt;#REF!),$AK$12,IF(($AB14&gt;=#REF!)*($AB14&lt;AU$11),#REF!,IF(($AB14&gt;=AU$11),$AK$11,"")))),"-"),"")</f>
        <v>#REF!</v>
      </c>
      <c r="BO14" s="215" t="e">
        <f>IF($C14&lt;&gt;"",IF($AB14&gt;=AV$13,IF(($AB14&gt;=AV$13)*($AB14&lt;AV$12),$AK$13,IF(($AB14&gt;=AV$12)*($AB14&lt;#REF!),$AK$12,IF(($AB14&gt;=#REF!)*($AB14&lt;AV$11),#REF!,IF(($AB14&gt;=AV$11),$AK$11,"")))),"-"),"")</f>
        <v>#REF!</v>
      </c>
      <c r="BP14" s="215" t="e">
        <f>IF($C14&lt;&gt;"",IF($AB14&gt;=AW$13,IF(($AB14&gt;=AW$13)*($AB14&lt;AW$12),$AK$13,IF(($AB14&gt;=AW$12)*($AB14&lt;#REF!),$AK$12,IF(($AB14&gt;=#REF!)*($AB14&lt;AW$11),#REF!,IF(($AB14&gt;=AW$11),$AK$11,"")))),"-"),"")</f>
        <v>#REF!</v>
      </c>
      <c r="BQ14" s="215" t="e">
        <f>IF($C14&lt;&gt;"",IF($AB14&gt;=AX$13,IF(($AB14&gt;=AX$13)*($AB14&lt;AX$12),$AK$13,IF(($AB14&gt;=AX$12)*($AB14&lt;#REF!),$AK$12,IF(($AB14&gt;=#REF!)*($AB14&lt;AX$11),#REF!,IF(($AB14&gt;=AX$11),$AK$11,"")))),"-"),"")</f>
        <v>#REF!</v>
      </c>
      <c r="BR14" s="215" t="e">
        <f>IF($C14&lt;&gt;"",IF($AB14&gt;=AY$13,IF(($AB14&gt;=AY$13)*($AB14&lt;AY$12),$AK$13,IF(($AB14&gt;=AY$12)*($AB14&lt;#REF!),$AK$12,IF(($AB14&gt;=#REF!)*($AB14&lt;AY$11),#REF!,IF(($AB14&gt;=AY$11),$AK$11,"")))),"-"),"")</f>
        <v>#REF!</v>
      </c>
      <c r="BS14" s="215" t="e">
        <f>IF($C14&lt;&gt;"",IF($AB14&gt;=AZ$13,IF(($AB14&gt;=AZ$13)*($AB14&lt;AZ$12),$AK$13,IF(($AB14&gt;=AZ$12)*($AB14&lt;#REF!),$AK$12,IF(($AB14&gt;=#REF!)*($AB14&lt;AZ$11),#REF!,IF(($AB14&gt;=AZ$11),$AK$11,"")))),"-"),"")</f>
        <v>#REF!</v>
      </c>
      <c r="BT14" s="215" t="e">
        <f>IF($C14&lt;&gt;"",IF($AB14&gt;=BA$13,IF(($AB14&gt;=BA$13)*($AB14&lt;BA$12),$AK$13,IF(($AB14&gt;=BA$12)*($AB14&lt;#REF!),$AK$12,IF(($AB14&gt;=#REF!)*($AB14&lt;BA$11),#REF!,IF(($AB14&gt;=BA$11),$AK$11,"")))),"-"),"")</f>
        <v>#REF!</v>
      </c>
      <c r="BU14" s="215" t="e">
        <f>IF($C14&lt;&gt;"",IF($AB14&gt;=BB$13,IF(($AB14&gt;=BB$13)*($AB14&lt;BB$12),$AK$13,IF(($AB14&gt;=BB$12)*($AB14&lt;#REF!),$AK$12,IF(($AB14&gt;=#REF!)*($AB14&lt;BB$11),#REF!,IF(($AB14&gt;=BB$11),$AK$11,"")))),"-"),"")</f>
        <v>#REF!</v>
      </c>
      <c r="BV14" s="215" t="e">
        <f>IF($C14&lt;&gt;"",IF($AB14&gt;=BC$13,IF(($AB14&gt;=BC$13)*($AB14&lt;BC$12),$AK$13,IF(($AB14&gt;=BC$12)*($AB14&lt;#REF!),$AK$12,IF(($AB14&gt;=#REF!)*($AB14&lt;BC$11),#REF!,IF(($AB14&gt;=BC$11),$AK$11,"")))),"-"),"")</f>
        <v>#REF!</v>
      </c>
      <c r="BW14" s="215" t="str">
        <f t="shared" si="4"/>
        <v/>
      </c>
      <c r="BX14" s="215" t="str">
        <f t="shared" si="5"/>
        <v/>
      </c>
      <c r="BY14" s="215" t="str">
        <f t="shared" si="19"/>
        <v/>
      </c>
      <c r="BZ14" s="215" t="str">
        <f t="shared" si="20"/>
        <v/>
      </c>
      <c r="CA14" s="206"/>
      <c r="CB14" s="216" t="str">
        <f t="shared" si="21"/>
        <v/>
      </c>
    </row>
    <row r="15" spans="1:80" x14ac:dyDescent="0.25">
      <c r="A15" s="182">
        <v>12</v>
      </c>
      <c r="B15" s="194" t="s">
        <v>60</v>
      </c>
      <c r="C15" s="177">
        <v>1997</v>
      </c>
      <c r="D15" s="175"/>
      <c r="E15" s="175"/>
      <c r="F15" s="199">
        <f t="shared" si="0"/>
        <v>0</v>
      </c>
      <c r="G15" s="178"/>
      <c r="H15" s="199">
        <f t="shared" si="22"/>
        <v>0</v>
      </c>
      <c r="I15" s="178">
        <v>7.1</v>
      </c>
      <c r="J15" s="199">
        <f t="shared" si="6"/>
        <v>283</v>
      </c>
      <c r="K15" s="179">
        <v>58</v>
      </c>
      <c r="L15" s="199">
        <f t="shared" si="7"/>
        <v>540</v>
      </c>
      <c r="M15" s="179">
        <v>91</v>
      </c>
      <c r="N15" s="179"/>
      <c r="O15" s="199">
        <f t="shared" si="8"/>
        <v>213</v>
      </c>
      <c r="P15" s="178">
        <v>5.8</v>
      </c>
      <c r="Q15" s="199">
        <f t="shared" si="9"/>
        <v>563</v>
      </c>
      <c r="R15" s="179">
        <v>54</v>
      </c>
      <c r="S15" s="199">
        <f t="shared" si="10"/>
        <v>710</v>
      </c>
      <c r="T15" s="180">
        <v>66</v>
      </c>
      <c r="U15" s="199">
        <f t="shared" si="11"/>
        <v>570</v>
      </c>
      <c r="V15" s="178"/>
      <c r="W15" s="199">
        <f t="shared" si="1"/>
        <v>0</v>
      </c>
      <c r="X15" s="179">
        <v>170</v>
      </c>
      <c r="Y15" s="181"/>
      <c r="Z15" s="199">
        <f t="shared" si="12"/>
        <v>218</v>
      </c>
      <c r="AA15" s="200">
        <f t="shared" si="13"/>
        <v>1</v>
      </c>
      <c r="AB15" s="195">
        <f t="shared" si="2"/>
        <v>3097</v>
      </c>
      <c r="AC15" s="174"/>
      <c r="AD15" s="201">
        <f t="shared" si="14"/>
        <v>218.33333333333337</v>
      </c>
      <c r="AE15" s="210">
        <f t="shared" si="15"/>
        <v>0</v>
      </c>
      <c r="AF15" s="211" t="str">
        <f t="shared" si="16"/>
        <v/>
      </c>
      <c r="AG15" s="211">
        <f t="shared" si="17"/>
        <v>0</v>
      </c>
      <c r="AH15" s="211">
        <f t="shared" si="18"/>
        <v>0</v>
      </c>
      <c r="AI15" s="212">
        <f t="shared" si="3"/>
        <v>-1997</v>
      </c>
      <c r="AJ15" s="206"/>
      <c r="AK15" s="206"/>
      <c r="AL15" s="206"/>
      <c r="AM15" s="206"/>
      <c r="AN15" s="206"/>
      <c r="AO15" s="206"/>
      <c r="AP15" s="206"/>
      <c r="AQ15" s="206"/>
      <c r="AR15" s="206"/>
      <c r="AS15" s="206"/>
      <c r="AT15" s="206"/>
      <c r="AU15" s="206"/>
      <c r="AV15" s="206"/>
      <c r="AW15" s="206"/>
      <c r="AX15" s="206"/>
      <c r="AY15" s="206"/>
      <c r="AZ15" s="206"/>
      <c r="BA15" s="206"/>
      <c r="BB15" s="206"/>
      <c r="BC15" s="206"/>
      <c r="BD15" s="206"/>
      <c r="BE15" s="215" t="e">
        <f>IF($C15&lt;&gt;"",IF($AB15&gt;=AL$13,IF(($AB15&gt;=AL$13)*($AB15&lt;AL$12),$AK$13,IF(($AB15&gt;=AL$12)*($AB15&lt;#REF!),$AK$12,IF(($AB15&gt;=#REF!)*($AB15&lt;AL$11),#REF!,IF(($AB15&gt;=AL$11),$AK$11,"")))),"-"),"")</f>
        <v>#REF!</v>
      </c>
      <c r="BF15" s="215" t="e">
        <f>IF($C15&lt;&gt;"",IF($AB15&gt;=AM$13,IF(($AB15&gt;=AM$13)*($AB15&lt;AM$12),$AK$13,IF(($AB15&gt;=AM$12)*($AB15&lt;#REF!),$AK$12,IF(($AB15&gt;=#REF!)*($AB15&lt;AM$11),#REF!,IF(($AB15&gt;=AM$11),$AK$11,"")))),"-"),"")</f>
        <v>#REF!</v>
      </c>
      <c r="BG15" s="215" t="e">
        <f>IF($C15&lt;&gt;"",IF($AB15&gt;=AN$13,IF(($AB15&gt;=AN$13)*($AB15&lt;AN$12),$AK$13,IF(($AB15&gt;=AN$12)*($AB15&lt;#REF!),$AK$12,IF(($AB15&gt;=#REF!)*($AB15&lt;AN$11),#REF!,IF(($AB15&gt;=AN$11),$AK$11,"")))),"-"),"")</f>
        <v>#REF!</v>
      </c>
      <c r="BH15" s="215" t="e">
        <f>IF($C15&lt;&gt;"",IF($AB15&gt;=AO$13,IF(($AB15&gt;=AO$13)*($AB15&lt;AO$12),$AK$13,IF(($AB15&gt;=AO$12)*($AB15&lt;#REF!),$AK$12,IF(($AB15&gt;=#REF!)*($AB15&lt;AO$11),#REF!,IF(($AB15&gt;=AO$11),$AK$11,"")))),"-"),"")</f>
        <v>#REF!</v>
      </c>
      <c r="BI15" s="215" t="e">
        <f>IF($C15&lt;&gt;"",IF($AB15&gt;=AP$13,IF(($AB15&gt;=AP$13)*($AB15&lt;AP$12),$AK$13,IF(($AB15&gt;=AP$12)*($AB15&lt;#REF!),$AK$12,IF(($AB15&gt;=#REF!)*($AB15&lt;AP$11),#REF!,IF(($AB15&gt;=AP$11),$AK$11,"")))),"-"),"")</f>
        <v>#REF!</v>
      </c>
      <c r="BJ15" s="215" t="e">
        <f>IF($C15&lt;&gt;"",IF($AB15&gt;=AQ$13,IF(($AB15&gt;=AQ$13)*($AB15&lt;AQ$12),$AK$13,IF(($AB15&gt;=AQ$12)*($AB15&lt;#REF!),$AK$12,IF(($AB15&gt;=#REF!)*($AB15&lt;AQ$11),#REF!,IF(($AB15&gt;=AQ$11),$AK$11,"")))),"-"),"")</f>
        <v>#REF!</v>
      </c>
      <c r="BK15" s="215" t="e">
        <f>IF($C15&lt;&gt;"",IF($AB15&gt;=AR$13,IF(($AB15&gt;=AR$13)*($AB15&lt;AR$12),$AK$13,IF(($AB15&gt;=AR$12)*($AB15&lt;#REF!),$AK$12,IF(($AB15&gt;=#REF!)*($AB15&lt;AR$11),#REF!,IF(($AB15&gt;=AR$11),$AK$11,"")))),"-"),"")</f>
        <v>#REF!</v>
      </c>
      <c r="BL15" s="215" t="e">
        <f>IF($C15&lt;&gt;"",IF($AB15&gt;=AS$13,IF(($AB15&gt;=AS$13)*($AB15&lt;AS$12),$AK$13,IF(($AB15&gt;=AS$12)*($AB15&lt;#REF!),$AK$12,IF(($AB15&gt;=#REF!)*($AB15&lt;AS$11),#REF!,IF(($AB15&gt;=AS$11),$AK$11,"")))),"-"),"")</f>
        <v>#REF!</v>
      </c>
      <c r="BM15" s="215" t="e">
        <f>IF($C15&lt;&gt;"",IF($AB15&gt;=AT$13,IF(($AB15&gt;=AT$13)*($AB15&lt;AT$12),$AK$13,IF(($AB15&gt;=AT$12)*($AB15&lt;#REF!),$AK$12,IF(($AB15&gt;=#REF!)*($AB15&lt;AT$11),#REF!,IF(($AB15&gt;=AT$11),$AK$11,"")))),"-"),"")</f>
        <v>#REF!</v>
      </c>
      <c r="BN15" s="215" t="e">
        <f>IF($C15&lt;&gt;"",IF($AB15&gt;=AU$13,IF(($AB15&gt;=AU$13)*($AB15&lt;AU$12),$AK$13,IF(($AB15&gt;=AU$12)*($AB15&lt;#REF!),$AK$12,IF(($AB15&gt;=#REF!)*($AB15&lt;AU$11),#REF!,IF(($AB15&gt;=AU$11),$AK$11,"")))),"-"),"")</f>
        <v>#REF!</v>
      </c>
      <c r="BO15" s="215" t="e">
        <f>IF($C15&lt;&gt;"",IF($AB15&gt;=AV$13,IF(($AB15&gt;=AV$13)*($AB15&lt;AV$12),$AK$13,IF(($AB15&gt;=AV$12)*($AB15&lt;#REF!),$AK$12,IF(($AB15&gt;=#REF!)*($AB15&lt;AV$11),#REF!,IF(($AB15&gt;=AV$11),$AK$11,"")))),"-"),"")</f>
        <v>#REF!</v>
      </c>
      <c r="BP15" s="215" t="e">
        <f>IF($C15&lt;&gt;"",IF($AB15&gt;=AW$13,IF(($AB15&gt;=AW$13)*($AB15&lt;AW$12),$AK$13,IF(($AB15&gt;=AW$12)*($AB15&lt;#REF!),$AK$12,IF(($AB15&gt;=#REF!)*($AB15&lt;AW$11),#REF!,IF(($AB15&gt;=AW$11),$AK$11,"")))),"-"),"")</f>
        <v>#REF!</v>
      </c>
      <c r="BQ15" s="215" t="e">
        <f>IF($C15&lt;&gt;"",IF($AB15&gt;=AX$13,IF(($AB15&gt;=AX$13)*($AB15&lt;AX$12),$AK$13,IF(($AB15&gt;=AX$12)*($AB15&lt;#REF!),$AK$12,IF(($AB15&gt;=#REF!)*($AB15&lt;AX$11),#REF!,IF(($AB15&gt;=AX$11),$AK$11,"")))),"-"),"")</f>
        <v>#REF!</v>
      </c>
      <c r="BR15" s="215" t="e">
        <f>IF($C15&lt;&gt;"",IF($AB15&gt;=AY$13,IF(($AB15&gt;=AY$13)*($AB15&lt;AY$12),$AK$13,IF(($AB15&gt;=AY$12)*($AB15&lt;#REF!),$AK$12,IF(($AB15&gt;=#REF!)*($AB15&lt;AY$11),#REF!,IF(($AB15&gt;=AY$11),$AK$11,"")))),"-"),"")</f>
        <v>#REF!</v>
      </c>
      <c r="BS15" s="215" t="e">
        <f>IF($C15&lt;&gt;"",IF($AB15&gt;=AZ$13,IF(($AB15&gt;=AZ$13)*($AB15&lt;AZ$12),$AK$13,IF(($AB15&gt;=AZ$12)*($AB15&lt;#REF!),$AK$12,IF(($AB15&gt;=#REF!)*($AB15&lt;AZ$11),#REF!,IF(($AB15&gt;=AZ$11),$AK$11,"")))),"-"),"")</f>
        <v>#REF!</v>
      </c>
      <c r="BT15" s="215" t="e">
        <f>IF($C15&lt;&gt;"",IF($AB15&gt;=BA$13,IF(($AB15&gt;=BA$13)*($AB15&lt;BA$12),$AK$13,IF(($AB15&gt;=BA$12)*($AB15&lt;#REF!),$AK$12,IF(($AB15&gt;=#REF!)*($AB15&lt;BA$11),#REF!,IF(($AB15&gt;=BA$11),$AK$11,"")))),"-"),"")</f>
        <v>#REF!</v>
      </c>
      <c r="BU15" s="215" t="e">
        <f>IF($C15&lt;&gt;"",IF($AB15&gt;=BB$13,IF(($AB15&gt;=BB$13)*($AB15&lt;BB$12),$AK$13,IF(($AB15&gt;=BB$12)*($AB15&lt;#REF!),$AK$12,IF(($AB15&gt;=#REF!)*($AB15&lt;BB$11),#REF!,IF(($AB15&gt;=BB$11),$AK$11,"")))),"-"),"")</f>
        <v>#REF!</v>
      </c>
      <c r="BV15" s="215" t="e">
        <f>IF($C15&lt;&gt;"",IF($AB15&gt;=BC$13,IF(($AB15&gt;=BC$13)*($AB15&lt;BC$12),$AK$13,IF(($AB15&gt;=BC$12)*($AB15&lt;#REF!),$AK$12,IF(($AB15&gt;=#REF!)*($AB15&lt;BC$11),#REF!,IF(($AB15&gt;=BC$11),$AK$11,"")))),"-"),"")</f>
        <v>#REF!</v>
      </c>
      <c r="BW15" s="215" t="str">
        <f t="shared" si="4"/>
        <v/>
      </c>
      <c r="BX15" s="215" t="str">
        <f t="shared" si="5"/>
        <v/>
      </c>
      <c r="BY15" s="215" t="str">
        <f t="shared" si="19"/>
        <v/>
      </c>
      <c r="BZ15" s="215" t="str">
        <f t="shared" si="20"/>
        <v/>
      </c>
      <c r="CA15" s="206"/>
      <c r="CB15" s="216" t="str">
        <f t="shared" si="21"/>
        <v/>
      </c>
    </row>
    <row r="16" spans="1:80" x14ac:dyDescent="0.25">
      <c r="A16" s="176">
        <v>13</v>
      </c>
      <c r="B16" s="194" t="s">
        <v>61</v>
      </c>
      <c r="C16" s="177">
        <v>1996</v>
      </c>
      <c r="D16" s="175"/>
      <c r="E16" s="175"/>
      <c r="F16" s="199">
        <f t="shared" si="0"/>
        <v>0</v>
      </c>
      <c r="G16" s="178"/>
      <c r="H16" s="199">
        <f t="shared" si="22"/>
        <v>0</v>
      </c>
      <c r="I16" s="178">
        <v>6.7</v>
      </c>
      <c r="J16" s="199">
        <f t="shared" si="6"/>
        <v>256</v>
      </c>
      <c r="K16" s="179">
        <v>48</v>
      </c>
      <c r="L16" s="199">
        <f t="shared" si="7"/>
        <v>440</v>
      </c>
      <c r="M16" s="179">
        <v>70</v>
      </c>
      <c r="N16" s="179"/>
      <c r="O16" s="199">
        <f t="shared" si="8"/>
        <v>143</v>
      </c>
      <c r="P16" s="178">
        <v>5.2</v>
      </c>
      <c r="Q16" s="199">
        <f t="shared" si="9"/>
        <v>471</v>
      </c>
      <c r="R16" s="179">
        <v>60</v>
      </c>
      <c r="S16" s="199">
        <f t="shared" si="10"/>
        <v>795</v>
      </c>
      <c r="T16" s="180">
        <v>64</v>
      </c>
      <c r="U16" s="199">
        <f t="shared" si="11"/>
        <v>550</v>
      </c>
      <c r="V16" s="178"/>
      <c r="W16" s="199">
        <f t="shared" si="1"/>
        <v>0</v>
      </c>
      <c r="X16" s="179">
        <v>240</v>
      </c>
      <c r="Y16" s="181"/>
      <c r="Z16" s="199">
        <f t="shared" si="12"/>
        <v>510</v>
      </c>
      <c r="AA16" s="200">
        <f t="shared" si="13"/>
        <v>1</v>
      </c>
      <c r="AB16" s="195">
        <f t="shared" si="2"/>
        <v>3165</v>
      </c>
      <c r="AC16" s="174"/>
      <c r="AD16" s="201">
        <f t="shared" si="14"/>
        <v>510.00000000000006</v>
      </c>
      <c r="AE16" s="210">
        <f t="shared" si="15"/>
        <v>0</v>
      </c>
      <c r="AF16" s="211" t="str">
        <f t="shared" si="16"/>
        <v/>
      </c>
      <c r="AG16" s="211">
        <f t="shared" si="17"/>
        <v>0</v>
      </c>
      <c r="AH16" s="211">
        <f t="shared" si="18"/>
        <v>0</v>
      </c>
      <c r="AI16" s="212">
        <f t="shared" si="3"/>
        <v>-1996</v>
      </c>
      <c r="AJ16" s="206"/>
      <c r="AK16" s="206"/>
      <c r="AL16" s="206"/>
      <c r="AM16" s="206"/>
      <c r="AN16" s="206"/>
      <c r="AO16" s="206"/>
      <c r="AP16" s="206"/>
      <c r="AQ16" s="206"/>
      <c r="AR16" s="206"/>
      <c r="AS16" s="206"/>
      <c r="AT16" s="206"/>
      <c r="AU16" s="206"/>
      <c r="AV16" s="206"/>
      <c r="AW16" s="206"/>
      <c r="AX16" s="206"/>
      <c r="AY16" s="206"/>
      <c r="AZ16" s="206"/>
      <c r="BA16" s="206"/>
      <c r="BB16" s="206"/>
      <c r="BC16" s="206"/>
      <c r="BD16" s="206"/>
      <c r="BE16" s="215" t="e">
        <f>IF($C16&lt;&gt;"",IF($AB16&gt;=AL$13,IF(($AB16&gt;=AL$13)*($AB16&lt;AL$12),$AK$13,IF(($AB16&gt;=AL$12)*($AB16&lt;#REF!),$AK$12,IF(($AB16&gt;=#REF!)*($AB16&lt;AL$11),#REF!,IF(($AB16&gt;=AL$11),$AK$11,"")))),"-"),"")</f>
        <v>#REF!</v>
      </c>
      <c r="BF16" s="215" t="e">
        <f>IF($C16&lt;&gt;"",IF($AB16&gt;=AM$13,IF(($AB16&gt;=AM$13)*($AB16&lt;AM$12),$AK$13,IF(($AB16&gt;=AM$12)*($AB16&lt;#REF!),$AK$12,IF(($AB16&gt;=#REF!)*($AB16&lt;AM$11),#REF!,IF(($AB16&gt;=AM$11),$AK$11,"")))),"-"),"")</f>
        <v>#REF!</v>
      </c>
      <c r="BG16" s="215" t="e">
        <f>IF($C16&lt;&gt;"",IF($AB16&gt;=AN$13,IF(($AB16&gt;=AN$13)*($AB16&lt;AN$12),$AK$13,IF(($AB16&gt;=AN$12)*($AB16&lt;#REF!),$AK$12,IF(($AB16&gt;=#REF!)*($AB16&lt;AN$11),#REF!,IF(($AB16&gt;=AN$11),$AK$11,"")))),"-"),"")</f>
        <v>#REF!</v>
      </c>
      <c r="BH16" s="215" t="e">
        <f>IF($C16&lt;&gt;"",IF($AB16&gt;=AO$13,IF(($AB16&gt;=AO$13)*($AB16&lt;AO$12),$AK$13,IF(($AB16&gt;=AO$12)*($AB16&lt;#REF!),$AK$12,IF(($AB16&gt;=#REF!)*($AB16&lt;AO$11),#REF!,IF(($AB16&gt;=AO$11),$AK$11,"")))),"-"),"")</f>
        <v>#REF!</v>
      </c>
      <c r="BI16" s="215" t="e">
        <f>IF($C16&lt;&gt;"",IF($AB16&gt;=AP$13,IF(($AB16&gt;=AP$13)*($AB16&lt;AP$12),$AK$13,IF(($AB16&gt;=AP$12)*($AB16&lt;#REF!),$AK$12,IF(($AB16&gt;=#REF!)*($AB16&lt;AP$11),#REF!,IF(($AB16&gt;=AP$11),$AK$11,"")))),"-"),"")</f>
        <v>#REF!</v>
      </c>
      <c r="BJ16" s="215" t="e">
        <f>IF($C16&lt;&gt;"",IF($AB16&gt;=AQ$13,IF(($AB16&gt;=AQ$13)*($AB16&lt;AQ$12),$AK$13,IF(($AB16&gt;=AQ$12)*($AB16&lt;#REF!),$AK$12,IF(($AB16&gt;=#REF!)*($AB16&lt;AQ$11),#REF!,IF(($AB16&gt;=AQ$11),$AK$11,"")))),"-"),"")</f>
        <v>#REF!</v>
      </c>
      <c r="BK16" s="215" t="e">
        <f>IF($C16&lt;&gt;"",IF($AB16&gt;=AR$13,IF(($AB16&gt;=AR$13)*($AB16&lt;AR$12),$AK$13,IF(($AB16&gt;=AR$12)*($AB16&lt;#REF!),$AK$12,IF(($AB16&gt;=#REF!)*($AB16&lt;AR$11),#REF!,IF(($AB16&gt;=AR$11),$AK$11,"")))),"-"),"")</f>
        <v>#REF!</v>
      </c>
      <c r="BL16" s="215" t="e">
        <f>IF($C16&lt;&gt;"",IF($AB16&gt;=AS$13,IF(($AB16&gt;=AS$13)*($AB16&lt;AS$12),$AK$13,IF(($AB16&gt;=AS$12)*($AB16&lt;#REF!),$AK$12,IF(($AB16&gt;=#REF!)*($AB16&lt;AS$11),#REF!,IF(($AB16&gt;=AS$11),$AK$11,"")))),"-"),"")</f>
        <v>#REF!</v>
      </c>
      <c r="BM16" s="215" t="e">
        <f>IF($C16&lt;&gt;"",IF($AB16&gt;=AT$13,IF(($AB16&gt;=AT$13)*($AB16&lt;AT$12),$AK$13,IF(($AB16&gt;=AT$12)*($AB16&lt;#REF!),$AK$12,IF(($AB16&gt;=#REF!)*($AB16&lt;AT$11),#REF!,IF(($AB16&gt;=AT$11),$AK$11,"")))),"-"),"")</f>
        <v>#REF!</v>
      </c>
      <c r="BN16" s="215" t="e">
        <f>IF($C16&lt;&gt;"",IF($AB16&gt;=AU$13,IF(($AB16&gt;=AU$13)*($AB16&lt;AU$12),$AK$13,IF(($AB16&gt;=AU$12)*($AB16&lt;#REF!),$AK$12,IF(($AB16&gt;=#REF!)*($AB16&lt;AU$11),#REF!,IF(($AB16&gt;=AU$11),$AK$11,"")))),"-"),"")</f>
        <v>#REF!</v>
      </c>
      <c r="BO16" s="215" t="e">
        <f>IF($C16&lt;&gt;"",IF($AB16&gt;=AV$13,IF(($AB16&gt;=AV$13)*($AB16&lt;AV$12),$AK$13,IF(($AB16&gt;=AV$12)*($AB16&lt;#REF!),$AK$12,IF(($AB16&gt;=#REF!)*($AB16&lt;AV$11),#REF!,IF(($AB16&gt;=AV$11),$AK$11,"")))),"-"),"")</f>
        <v>#REF!</v>
      </c>
      <c r="BP16" s="215" t="e">
        <f>IF($C16&lt;&gt;"",IF($AB16&gt;=AW$13,IF(($AB16&gt;=AW$13)*($AB16&lt;AW$12),$AK$13,IF(($AB16&gt;=AW$12)*($AB16&lt;#REF!),$AK$12,IF(($AB16&gt;=#REF!)*($AB16&lt;AW$11),#REF!,IF(($AB16&gt;=AW$11),$AK$11,"")))),"-"),"")</f>
        <v>#REF!</v>
      </c>
      <c r="BQ16" s="215" t="e">
        <f>IF($C16&lt;&gt;"",IF($AB16&gt;=AX$13,IF(($AB16&gt;=AX$13)*($AB16&lt;AX$12),$AK$13,IF(($AB16&gt;=AX$12)*($AB16&lt;#REF!),$AK$12,IF(($AB16&gt;=#REF!)*($AB16&lt;AX$11),#REF!,IF(($AB16&gt;=AX$11),$AK$11,"")))),"-"),"")</f>
        <v>#REF!</v>
      </c>
      <c r="BR16" s="215" t="e">
        <f>IF($C16&lt;&gt;"",IF($AB16&gt;=AY$13,IF(($AB16&gt;=AY$13)*($AB16&lt;AY$12),$AK$13,IF(($AB16&gt;=AY$12)*($AB16&lt;#REF!),$AK$12,IF(($AB16&gt;=#REF!)*($AB16&lt;AY$11),#REF!,IF(($AB16&gt;=AY$11),$AK$11,"")))),"-"),"")</f>
        <v>#REF!</v>
      </c>
      <c r="BS16" s="215" t="e">
        <f>IF($C16&lt;&gt;"",IF($AB16&gt;=AZ$13,IF(($AB16&gt;=AZ$13)*($AB16&lt;AZ$12),$AK$13,IF(($AB16&gt;=AZ$12)*($AB16&lt;#REF!),$AK$12,IF(($AB16&gt;=#REF!)*($AB16&lt;AZ$11),#REF!,IF(($AB16&gt;=AZ$11),$AK$11,"")))),"-"),"")</f>
        <v>#REF!</v>
      </c>
      <c r="BT16" s="215" t="e">
        <f>IF($C16&lt;&gt;"",IF($AB16&gt;=BA$13,IF(($AB16&gt;=BA$13)*($AB16&lt;BA$12),$AK$13,IF(($AB16&gt;=BA$12)*($AB16&lt;#REF!),$AK$12,IF(($AB16&gt;=#REF!)*($AB16&lt;BA$11),#REF!,IF(($AB16&gt;=BA$11),$AK$11,"")))),"-"),"")</f>
        <v>#REF!</v>
      </c>
      <c r="BU16" s="215" t="e">
        <f>IF($C16&lt;&gt;"",IF($AB16&gt;=BB$13,IF(($AB16&gt;=BB$13)*($AB16&lt;BB$12),$AK$13,IF(($AB16&gt;=BB$12)*($AB16&lt;#REF!),$AK$12,IF(($AB16&gt;=#REF!)*($AB16&lt;BB$11),#REF!,IF(($AB16&gt;=BB$11),$AK$11,"")))),"-"),"")</f>
        <v>#REF!</v>
      </c>
      <c r="BV16" s="215" t="e">
        <f>IF($C16&lt;&gt;"",IF($AB16&gt;=BC$13,IF(($AB16&gt;=BC$13)*($AB16&lt;BC$12),$AK$13,IF(($AB16&gt;=BC$12)*($AB16&lt;#REF!),$AK$12,IF(($AB16&gt;=#REF!)*($AB16&lt;BC$11),#REF!,IF(($AB16&gt;=BC$11),$AK$11,"")))),"-"),"")</f>
        <v>#REF!</v>
      </c>
      <c r="BW16" s="215" t="str">
        <f t="shared" si="4"/>
        <v/>
      </c>
      <c r="BX16" s="215" t="str">
        <f t="shared" si="5"/>
        <v/>
      </c>
      <c r="BY16" s="215" t="str">
        <f t="shared" si="19"/>
        <v/>
      </c>
      <c r="BZ16" s="215" t="str">
        <f t="shared" si="20"/>
        <v/>
      </c>
      <c r="CA16" s="206"/>
      <c r="CB16" s="216" t="str">
        <f t="shared" si="21"/>
        <v/>
      </c>
    </row>
    <row r="17" spans="1:80" x14ac:dyDescent="0.25">
      <c r="A17" s="176">
        <v>14</v>
      </c>
      <c r="B17" s="194" t="s">
        <v>62</v>
      </c>
      <c r="C17" s="177">
        <v>1997</v>
      </c>
      <c r="D17" s="175"/>
      <c r="E17" s="175"/>
      <c r="F17" s="199">
        <f t="shared" si="0"/>
        <v>0</v>
      </c>
      <c r="G17" s="178"/>
      <c r="H17" s="199">
        <f t="shared" si="22"/>
        <v>0</v>
      </c>
      <c r="I17" s="178">
        <v>9.8000000000000007</v>
      </c>
      <c r="J17" s="199">
        <f t="shared" si="6"/>
        <v>463</v>
      </c>
      <c r="K17" s="179">
        <v>56</v>
      </c>
      <c r="L17" s="199">
        <f t="shared" si="7"/>
        <v>520</v>
      </c>
      <c r="M17" s="179">
        <v>150</v>
      </c>
      <c r="N17" s="179"/>
      <c r="O17" s="199">
        <f t="shared" si="8"/>
        <v>410</v>
      </c>
      <c r="P17" s="178">
        <v>5.8</v>
      </c>
      <c r="Q17" s="199">
        <f t="shared" si="9"/>
        <v>563</v>
      </c>
      <c r="R17" s="179">
        <v>29</v>
      </c>
      <c r="S17" s="199">
        <f t="shared" si="10"/>
        <v>352</v>
      </c>
      <c r="T17" s="180">
        <v>50</v>
      </c>
      <c r="U17" s="199">
        <f t="shared" si="11"/>
        <v>410</v>
      </c>
      <c r="V17" s="178"/>
      <c r="W17" s="199">
        <f t="shared" si="1"/>
        <v>0</v>
      </c>
      <c r="X17" s="179">
        <v>320</v>
      </c>
      <c r="Y17" s="181"/>
      <c r="Z17" s="199">
        <f t="shared" si="12"/>
        <v>843</v>
      </c>
      <c r="AA17" s="200">
        <f t="shared" si="13"/>
        <v>1</v>
      </c>
      <c r="AB17" s="195">
        <f t="shared" si="2"/>
        <v>3561</v>
      </c>
      <c r="AC17" s="174"/>
      <c r="AD17" s="201">
        <f t="shared" si="14"/>
        <v>843.33333333333348</v>
      </c>
      <c r="AE17" s="210">
        <f t="shared" si="15"/>
        <v>0</v>
      </c>
      <c r="AF17" s="211" t="str">
        <f t="shared" si="16"/>
        <v/>
      </c>
      <c r="AG17" s="211">
        <f t="shared" si="17"/>
        <v>0</v>
      </c>
      <c r="AH17" s="211">
        <f t="shared" si="18"/>
        <v>0</v>
      </c>
      <c r="AI17" s="212">
        <f t="shared" si="3"/>
        <v>-1997</v>
      </c>
      <c r="AJ17" s="206"/>
      <c r="AK17" s="206"/>
      <c r="AL17" s="206"/>
      <c r="AM17" s="206"/>
      <c r="AN17" s="206"/>
      <c r="AO17" s="206"/>
      <c r="AP17" s="206"/>
      <c r="AQ17" s="206"/>
      <c r="AR17" s="206"/>
      <c r="AS17" s="206"/>
      <c r="AT17" s="206"/>
      <c r="AU17" s="206"/>
      <c r="AV17" s="206"/>
      <c r="AW17" s="206"/>
      <c r="AX17" s="206"/>
      <c r="AY17" s="206"/>
      <c r="AZ17" s="206"/>
      <c r="BA17" s="206"/>
      <c r="BB17" s="206"/>
      <c r="BC17" s="206"/>
      <c r="BD17" s="206"/>
      <c r="BE17" s="215" t="e">
        <f>IF($C17&lt;&gt;"",IF($AB17&gt;=AL$13,IF(($AB17&gt;=AL$13)*($AB17&lt;AL$12),$AK$13,IF(($AB17&gt;=AL$12)*($AB17&lt;#REF!),$AK$12,IF(($AB17&gt;=#REF!)*($AB17&lt;AL$11),#REF!,IF(($AB17&gt;=AL$11),$AK$11,"")))),"-"),"")</f>
        <v>#REF!</v>
      </c>
      <c r="BF17" s="215" t="e">
        <f>IF($C17&lt;&gt;"",IF($AB17&gt;=AM$13,IF(($AB17&gt;=AM$13)*($AB17&lt;AM$12),$AK$13,IF(($AB17&gt;=AM$12)*($AB17&lt;#REF!),$AK$12,IF(($AB17&gt;=#REF!)*($AB17&lt;AM$11),#REF!,IF(($AB17&gt;=AM$11),$AK$11,"")))),"-"),"")</f>
        <v>#REF!</v>
      </c>
      <c r="BG17" s="215" t="e">
        <f>IF($C17&lt;&gt;"",IF($AB17&gt;=AN$13,IF(($AB17&gt;=AN$13)*($AB17&lt;AN$12),$AK$13,IF(($AB17&gt;=AN$12)*($AB17&lt;#REF!),$AK$12,IF(($AB17&gt;=#REF!)*($AB17&lt;AN$11),#REF!,IF(($AB17&gt;=AN$11),$AK$11,"")))),"-"),"")</f>
        <v>#REF!</v>
      </c>
      <c r="BH17" s="215" t="e">
        <f>IF($C17&lt;&gt;"",IF($AB17&gt;=AO$13,IF(($AB17&gt;=AO$13)*($AB17&lt;AO$12),$AK$13,IF(($AB17&gt;=AO$12)*($AB17&lt;#REF!),$AK$12,IF(($AB17&gt;=#REF!)*($AB17&lt;AO$11),#REF!,IF(($AB17&gt;=AO$11),$AK$11,"")))),"-"),"")</f>
        <v>#REF!</v>
      </c>
      <c r="BI17" s="215" t="e">
        <f>IF($C17&lt;&gt;"",IF($AB17&gt;=AP$13,IF(($AB17&gt;=AP$13)*($AB17&lt;AP$12),$AK$13,IF(($AB17&gt;=AP$12)*($AB17&lt;#REF!),$AK$12,IF(($AB17&gt;=#REF!)*($AB17&lt;AP$11),#REF!,IF(($AB17&gt;=AP$11),$AK$11,"")))),"-"),"")</f>
        <v>#REF!</v>
      </c>
      <c r="BJ17" s="215" t="e">
        <f>IF($C17&lt;&gt;"",IF($AB17&gt;=AQ$13,IF(($AB17&gt;=AQ$13)*($AB17&lt;AQ$12),$AK$13,IF(($AB17&gt;=AQ$12)*($AB17&lt;#REF!),$AK$12,IF(($AB17&gt;=#REF!)*($AB17&lt;AQ$11),#REF!,IF(($AB17&gt;=AQ$11),$AK$11,"")))),"-"),"")</f>
        <v>#REF!</v>
      </c>
      <c r="BK17" s="215" t="e">
        <f>IF($C17&lt;&gt;"",IF($AB17&gt;=AR$13,IF(($AB17&gt;=AR$13)*($AB17&lt;AR$12),$AK$13,IF(($AB17&gt;=AR$12)*($AB17&lt;#REF!),$AK$12,IF(($AB17&gt;=#REF!)*($AB17&lt;AR$11),#REF!,IF(($AB17&gt;=AR$11),$AK$11,"")))),"-"),"")</f>
        <v>#REF!</v>
      </c>
      <c r="BL17" s="215" t="e">
        <f>IF($C17&lt;&gt;"",IF($AB17&gt;=AS$13,IF(($AB17&gt;=AS$13)*($AB17&lt;AS$12),$AK$13,IF(($AB17&gt;=AS$12)*($AB17&lt;#REF!),$AK$12,IF(($AB17&gt;=#REF!)*($AB17&lt;AS$11),#REF!,IF(($AB17&gt;=AS$11),$AK$11,"")))),"-"),"")</f>
        <v>#REF!</v>
      </c>
      <c r="BM17" s="215" t="e">
        <f>IF($C17&lt;&gt;"",IF($AB17&gt;=AT$13,IF(($AB17&gt;=AT$13)*($AB17&lt;AT$12),$AK$13,IF(($AB17&gt;=AT$12)*($AB17&lt;#REF!),$AK$12,IF(($AB17&gt;=#REF!)*($AB17&lt;AT$11),#REF!,IF(($AB17&gt;=AT$11),$AK$11,"")))),"-"),"")</f>
        <v>#REF!</v>
      </c>
      <c r="BN17" s="215" t="e">
        <f>IF($C17&lt;&gt;"",IF($AB17&gt;=AU$13,IF(($AB17&gt;=AU$13)*($AB17&lt;AU$12),$AK$13,IF(($AB17&gt;=AU$12)*($AB17&lt;#REF!),$AK$12,IF(($AB17&gt;=#REF!)*($AB17&lt;AU$11),#REF!,IF(($AB17&gt;=AU$11),$AK$11,"")))),"-"),"")</f>
        <v>#REF!</v>
      </c>
      <c r="BO17" s="215" t="e">
        <f>IF($C17&lt;&gt;"",IF($AB17&gt;=AV$13,IF(($AB17&gt;=AV$13)*($AB17&lt;AV$12),$AK$13,IF(($AB17&gt;=AV$12)*($AB17&lt;#REF!),$AK$12,IF(($AB17&gt;=#REF!)*($AB17&lt;AV$11),#REF!,IF(($AB17&gt;=AV$11),$AK$11,"")))),"-"),"")</f>
        <v>#REF!</v>
      </c>
      <c r="BP17" s="215" t="e">
        <f>IF($C17&lt;&gt;"",IF($AB17&gt;=AW$13,IF(($AB17&gt;=AW$13)*($AB17&lt;AW$12),$AK$13,IF(($AB17&gt;=AW$12)*($AB17&lt;#REF!),$AK$12,IF(($AB17&gt;=#REF!)*($AB17&lt;AW$11),#REF!,IF(($AB17&gt;=AW$11),$AK$11,"")))),"-"),"")</f>
        <v>#REF!</v>
      </c>
      <c r="BQ17" s="215" t="e">
        <f>IF($C17&lt;&gt;"",IF($AB17&gt;=AX$13,IF(($AB17&gt;=AX$13)*($AB17&lt;AX$12),$AK$13,IF(($AB17&gt;=AX$12)*($AB17&lt;#REF!),$AK$12,IF(($AB17&gt;=#REF!)*($AB17&lt;AX$11),#REF!,IF(($AB17&gt;=AX$11),$AK$11,"")))),"-"),"")</f>
        <v>#REF!</v>
      </c>
      <c r="BR17" s="215" t="e">
        <f>IF($C17&lt;&gt;"",IF($AB17&gt;=AY$13,IF(($AB17&gt;=AY$13)*($AB17&lt;AY$12),$AK$13,IF(($AB17&gt;=AY$12)*($AB17&lt;#REF!),$AK$12,IF(($AB17&gt;=#REF!)*($AB17&lt;AY$11),#REF!,IF(($AB17&gt;=AY$11),$AK$11,"")))),"-"),"")</f>
        <v>#REF!</v>
      </c>
      <c r="BS17" s="215" t="e">
        <f>IF($C17&lt;&gt;"",IF($AB17&gt;=AZ$13,IF(($AB17&gt;=AZ$13)*($AB17&lt;AZ$12),$AK$13,IF(($AB17&gt;=AZ$12)*($AB17&lt;#REF!),$AK$12,IF(($AB17&gt;=#REF!)*($AB17&lt;AZ$11),#REF!,IF(($AB17&gt;=AZ$11),$AK$11,"")))),"-"),"")</f>
        <v>#REF!</v>
      </c>
      <c r="BT17" s="215" t="e">
        <f>IF($C17&lt;&gt;"",IF($AB17&gt;=BA$13,IF(($AB17&gt;=BA$13)*($AB17&lt;BA$12),$AK$13,IF(($AB17&gt;=BA$12)*($AB17&lt;#REF!),$AK$12,IF(($AB17&gt;=#REF!)*($AB17&lt;BA$11),#REF!,IF(($AB17&gt;=BA$11),$AK$11,"")))),"-"),"")</f>
        <v>#REF!</v>
      </c>
      <c r="BU17" s="215" t="e">
        <f>IF($C17&lt;&gt;"",IF($AB17&gt;=BB$13,IF(($AB17&gt;=BB$13)*($AB17&lt;BB$12),$AK$13,IF(($AB17&gt;=BB$12)*($AB17&lt;#REF!),$AK$12,IF(($AB17&gt;=#REF!)*($AB17&lt;BB$11),#REF!,IF(($AB17&gt;=BB$11),$AK$11,"")))),"-"),"")</f>
        <v>#REF!</v>
      </c>
      <c r="BV17" s="215" t="e">
        <f>IF($C17&lt;&gt;"",IF($AB17&gt;=BC$13,IF(($AB17&gt;=BC$13)*($AB17&lt;BC$12),$AK$13,IF(($AB17&gt;=BC$12)*($AB17&lt;#REF!),$AK$12,IF(($AB17&gt;=#REF!)*($AB17&lt;BC$11),#REF!,IF(($AB17&gt;=BC$11),$AK$11,"")))),"-"),"")</f>
        <v>#REF!</v>
      </c>
      <c r="BW17" s="215" t="str">
        <f t="shared" si="4"/>
        <v/>
      </c>
      <c r="BX17" s="215" t="str">
        <f t="shared" si="5"/>
        <v/>
      </c>
      <c r="BY17" s="215" t="str">
        <f t="shared" si="19"/>
        <v/>
      </c>
      <c r="BZ17" s="215" t="str">
        <f t="shared" si="20"/>
        <v/>
      </c>
      <c r="CA17" s="206"/>
      <c r="CB17" s="216" t="str">
        <f t="shared" si="21"/>
        <v/>
      </c>
    </row>
    <row r="18" spans="1:80" x14ac:dyDescent="0.25">
      <c r="A18" s="182">
        <v>15</v>
      </c>
      <c r="B18" s="194" t="s">
        <v>63</v>
      </c>
      <c r="C18" s="177">
        <v>1997</v>
      </c>
      <c r="D18" s="175"/>
      <c r="E18" s="175"/>
      <c r="F18" s="199">
        <f t="shared" si="0"/>
        <v>0</v>
      </c>
      <c r="G18" s="175"/>
      <c r="H18" s="199">
        <f t="shared" si="22"/>
        <v>0</v>
      </c>
      <c r="I18" s="175">
        <v>13.5</v>
      </c>
      <c r="J18" s="199">
        <f t="shared" si="6"/>
        <v>710</v>
      </c>
      <c r="K18" s="183">
        <v>45</v>
      </c>
      <c r="L18" s="199">
        <f t="shared" si="7"/>
        <v>410</v>
      </c>
      <c r="M18" s="183">
        <v>50</v>
      </c>
      <c r="N18" s="183"/>
      <c r="O18" s="199">
        <f t="shared" si="8"/>
        <v>76</v>
      </c>
      <c r="P18" s="175">
        <v>6.1</v>
      </c>
      <c r="Q18" s="199">
        <f t="shared" si="9"/>
        <v>610</v>
      </c>
      <c r="R18" s="183">
        <v>41</v>
      </c>
      <c r="S18" s="199">
        <f t="shared" si="10"/>
        <v>524</v>
      </c>
      <c r="T18" s="176">
        <v>75</v>
      </c>
      <c r="U18" s="199">
        <f t="shared" si="11"/>
        <v>660</v>
      </c>
      <c r="V18" s="178"/>
      <c r="W18" s="199">
        <f t="shared" si="1"/>
        <v>0</v>
      </c>
      <c r="X18" s="183">
        <v>260</v>
      </c>
      <c r="Y18" s="184"/>
      <c r="Z18" s="199">
        <f t="shared" si="12"/>
        <v>593</v>
      </c>
      <c r="AA18" s="200">
        <f t="shared" si="13"/>
        <v>1</v>
      </c>
      <c r="AB18" s="195">
        <f t="shared" si="2"/>
        <v>3583</v>
      </c>
      <c r="AC18" s="174"/>
      <c r="AD18" s="201">
        <f t="shared" si="14"/>
        <v>593.33333333333337</v>
      </c>
      <c r="AE18" s="210">
        <f t="shared" si="15"/>
        <v>0</v>
      </c>
      <c r="AF18" s="211" t="str">
        <f t="shared" si="16"/>
        <v/>
      </c>
      <c r="AG18" s="211">
        <f t="shared" si="17"/>
        <v>0</v>
      </c>
      <c r="AH18" s="211">
        <f t="shared" si="18"/>
        <v>0</v>
      </c>
      <c r="AI18" s="212">
        <f t="shared" si="3"/>
        <v>-1997</v>
      </c>
      <c r="AJ18" s="206"/>
      <c r="AK18" s="206"/>
      <c r="AL18" s="206"/>
      <c r="AM18" s="206"/>
      <c r="AN18" s="206"/>
      <c r="AO18" s="206"/>
      <c r="AP18" s="206"/>
      <c r="AQ18" s="206"/>
      <c r="AR18" s="206"/>
      <c r="AS18" s="206"/>
      <c r="AT18" s="206"/>
      <c r="AU18" s="206"/>
      <c r="AV18" s="206"/>
      <c r="AW18" s="206"/>
      <c r="AX18" s="206"/>
      <c r="AY18" s="206"/>
      <c r="AZ18" s="206"/>
      <c r="BA18" s="206"/>
      <c r="BB18" s="206"/>
      <c r="BC18" s="206"/>
      <c r="BD18" s="206"/>
      <c r="BE18" s="215" t="e">
        <f>IF($C18&lt;&gt;"",IF($AB18&gt;=AL$13,IF(($AB18&gt;=AL$13)*($AB18&lt;AL$12),$AK$13,IF(($AB18&gt;=AL$12)*($AB18&lt;#REF!),$AK$12,IF(($AB18&gt;=#REF!)*($AB18&lt;AL$11),#REF!,IF(($AB18&gt;=AL$11),$AK$11,"")))),"-"),"")</f>
        <v>#REF!</v>
      </c>
      <c r="BF18" s="215" t="e">
        <f>IF($C18&lt;&gt;"",IF($AB18&gt;=AM$13,IF(($AB18&gt;=AM$13)*($AB18&lt;AM$12),$AK$13,IF(($AB18&gt;=AM$12)*($AB18&lt;#REF!),$AK$12,IF(($AB18&gt;=#REF!)*($AB18&lt;AM$11),#REF!,IF(($AB18&gt;=AM$11),$AK$11,"")))),"-"),"")</f>
        <v>#REF!</v>
      </c>
      <c r="BG18" s="215" t="e">
        <f>IF($C18&lt;&gt;"",IF($AB18&gt;=AN$13,IF(($AB18&gt;=AN$13)*($AB18&lt;AN$12),$AK$13,IF(($AB18&gt;=AN$12)*($AB18&lt;#REF!),$AK$12,IF(($AB18&gt;=#REF!)*($AB18&lt;AN$11),#REF!,IF(($AB18&gt;=AN$11),$AK$11,"")))),"-"),"")</f>
        <v>#REF!</v>
      </c>
      <c r="BH18" s="215" t="e">
        <f>IF($C18&lt;&gt;"",IF($AB18&gt;=AO$13,IF(($AB18&gt;=AO$13)*($AB18&lt;AO$12),$AK$13,IF(($AB18&gt;=AO$12)*($AB18&lt;#REF!),$AK$12,IF(($AB18&gt;=#REF!)*($AB18&lt;AO$11),#REF!,IF(($AB18&gt;=AO$11),$AK$11,"")))),"-"),"")</f>
        <v>#REF!</v>
      </c>
      <c r="BI18" s="215" t="e">
        <f>IF($C18&lt;&gt;"",IF($AB18&gt;=AP$13,IF(($AB18&gt;=AP$13)*($AB18&lt;AP$12),$AK$13,IF(($AB18&gt;=AP$12)*($AB18&lt;#REF!),$AK$12,IF(($AB18&gt;=#REF!)*($AB18&lt;AP$11),#REF!,IF(($AB18&gt;=AP$11),$AK$11,"")))),"-"),"")</f>
        <v>#REF!</v>
      </c>
      <c r="BJ18" s="215" t="e">
        <f>IF($C18&lt;&gt;"",IF($AB18&gt;=AQ$13,IF(($AB18&gt;=AQ$13)*($AB18&lt;AQ$12),$AK$13,IF(($AB18&gt;=AQ$12)*($AB18&lt;#REF!),$AK$12,IF(($AB18&gt;=#REF!)*($AB18&lt;AQ$11),#REF!,IF(($AB18&gt;=AQ$11),$AK$11,"")))),"-"),"")</f>
        <v>#REF!</v>
      </c>
      <c r="BK18" s="215" t="e">
        <f>IF($C18&lt;&gt;"",IF($AB18&gt;=AR$13,IF(($AB18&gt;=AR$13)*($AB18&lt;AR$12),$AK$13,IF(($AB18&gt;=AR$12)*($AB18&lt;#REF!),$AK$12,IF(($AB18&gt;=#REF!)*($AB18&lt;AR$11),#REF!,IF(($AB18&gt;=AR$11),$AK$11,"")))),"-"),"")</f>
        <v>#REF!</v>
      </c>
      <c r="BL18" s="215" t="e">
        <f>IF($C18&lt;&gt;"",IF($AB18&gt;=AS$13,IF(($AB18&gt;=AS$13)*($AB18&lt;AS$12),$AK$13,IF(($AB18&gt;=AS$12)*($AB18&lt;#REF!),$AK$12,IF(($AB18&gt;=#REF!)*($AB18&lt;AS$11),#REF!,IF(($AB18&gt;=AS$11),$AK$11,"")))),"-"),"")</f>
        <v>#REF!</v>
      </c>
      <c r="BM18" s="215" t="e">
        <f>IF($C18&lt;&gt;"",IF($AB18&gt;=AT$13,IF(($AB18&gt;=AT$13)*($AB18&lt;AT$12),$AK$13,IF(($AB18&gt;=AT$12)*($AB18&lt;#REF!),$AK$12,IF(($AB18&gt;=#REF!)*($AB18&lt;AT$11),#REF!,IF(($AB18&gt;=AT$11),$AK$11,"")))),"-"),"")</f>
        <v>#REF!</v>
      </c>
      <c r="BN18" s="215" t="e">
        <f>IF($C18&lt;&gt;"",IF($AB18&gt;=AU$13,IF(($AB18&gt;=AU$13)*($AB18&lt;AU$12),$AK$13,IF(($AB18&gt;=AU$12)*($AB18&lt;#REF!),$AK$12,IF(($AB18&gt;=#REF!)*($AB18&lt;AU$11),#REF!,IF(($AB18&gt;=AU$11),$AK$11,"")))),"-"),"")</f>
        <v>#REF!</v>
      </c>
      <c r="BO18" s="215" t="e">
        <f>IF($C18&lt;&gt;"",IF($AB18&gt;=AV$13,IF(($AB18&gt;=AV$13)*($AB18&lt;AV$12),$AK$13,IF(($AB18&gt;=AV$12)*($AB18&lt;#REF!),$AK$12,IF(($AB18&gt;=#REF!)*($AB18&lt;AV$11),#REF!,IF(($AB18&gt;=AV$11),$AK$11,"")))),"-"),"")</f>
        <v>#REF!</v>
      </c>
      <c r="BP18" s="215" t="e">
        <f>IF($C18&lt;&gt;"",IF($AB18&gt;=AW$13,IF(($AB18&gt;=AW$13)*($AB18&lt;AW$12),$AK$13,IF(($AB18&gt;=AW$12)*($AB18&lt;#REF!),$AK$12,IF(($AB18&gt;=#REF!)*($AB18&lt;AW$11),#REF!,IF(($AB18&gt;=AW$11),$AK$11,"")))),"-"),"")</f>
        <v>#REF!</v>
      </c>
      <c r="BQ18" s="215" t="e">
        <f>IF($C18&lt;&gt;"",IF($AB18&gt;=AX$13,IF(($AB18&gt;=AX$13)*($AB18&lt;AX$12),$AK$13,IF(($AB18&gt;=AX$12)*($AB18&lt;#REF!),$AK$12,IF(($AB18&gt;=#REF!)*($AB18&lt;AX$11),#REF!,IF(($AB18&gt;=AX$11),$AK$11,"")))),"-"),"")</f>
        <v>#REF!</v>
      </c>
      <c r="BR18" s="215" t="e">
        <f>IF($C18&lt;&gt;"",IF($AB18&gt;=AY$13,IF(($AB18&gt;=AY$13)*($AB18&lt;AY$12),$AK$13,IF(($AB18&gt;=AY$12)*($AB18&lt;#REF!),$AK$12,IF(($AB18&gt;=#REF!)*($AB18&lt;AY$11),#REF!,IF(($AB18&gt;=AY$11),$AK$11,"")))),"-"),"")</f>
        <v>#REF!</v>
      </c>
      <c r="BS18" s="215" t="e">
        <f>IF($C18&lt;&gt;"",IF($AB18&gt;=AZ$13,IF(($AB18&gt;=AZ$13)*($AB18&lt;AZ$12),$AK$13,IF(($AB18&gt;=AZ$12)*($AB18&lt;#REF!),$AK$12,IF(($AB18&gt;=#REF!)*($AB18&lt;AZ$11),#REF!,IF(($AB18&gt;=AZ$11),$AK$11,"")))),"-"),"")</f>
        <v>#REF!</v>
      </c>
      <c r="BT18" s="215" t="e">
        <f>IF($C18&lt;&gt;"",IF($AB18&gt;=BA$13,IF(($AB18&gt;=BA$13)*($AB18&lt;BA$12),$AK$13,IF(($AB18&gt;=BA$12)*($AB18&lt;#REF!),$AK$12,IF(($AB18&gt;=#REF!)*($AB18&lt;BA$11),#REF!,IF(($AB18&gt;=BA$11),$AK$11,"")))),"-"),"")</f>
        <v>#REF!</v>
      </c>
      <c r="BU18" s="215" t="e">
        <f>IF($C18&lt;&gt;"",IF($AB18&gt;=BB$13,IF(($AB18&gt;=BB$13)*($AB18&lt;BB$12),$AK$13,IF(($AB18&gt;=BB$12)*($AB18&lt;#REF!),$AK$12,IF(($AB18&gt;=#REF!)*($AB18&lt;BB$11),#REF!,IF(($AB18&gt;=BB$11),$AK$11,"")))),"-"),"")</f>
        <v>#REF!</v>
      </c>
      <c r="BV18" s="215" t="e">
        <f>IF($C18&lt;&gt;"",IF($AB18&gt;=BC$13,IF(($AB18&gt;=BC$13)*($AB18&lt;BC$12),$AK$13,IF(($AB18&gt;=BC$12)*($AB18&lt;#REF!),$AK$12,IF(($AB18&gt;=#REF!)*($AB18&lt;BC$11),#REF!,IF(($AB18&gt;=BC$11),$AK$11,"")))),"-"),"")</f>
        <v>#REF!</v>
      </c>
      <c r="BW18" s="215" t="str">
        <f t="shared" si="4"/>
        <v/>
      </c>
      <c r="BX18" s="215" t="str">
        <f t="shared" si="5"/>
        <v/>
      </c>
      <c r="BY18" s="215" t="str">
        <f t="shared" si="19"/>
        <v/>
      </c>
      <c r="BZ18" s="215" t="str">
        <f t="shared" si="20"/>
        <v/>
      </c>
      <c r="CA18" s="206"/>
      <c r="CB18" s="216" t="str">
        <f t="shared" si="21"/>
        <v/>
      </c>
    </row>
    <row r="19" spans="1:80" x14ac:dyDescent="0.25">
      <c r="A19" s="176">
        <v>16</v>
      </c>
      <c r="B19" s="194" t="s">
        <v>64</v>
      </c>
      <c r="C19" s="177">
        <v>1997</v>
      </c>
      <c r="D19" s="175"/>
      <c r="E19" s="175"/>
      <c r="F19" s="199">
        <f t="shared" si="0"/>
        <v>0</v>
      </c>
      <c r="G19" s="175"/>
      <c r="H19" s="199">
        <f t="shared" si="22"/>
        <v>0</v>
      </c>
      <c r="I19" s="175">
        <v>9.8000000000000007</v>
      </c>
      <c r="J19" s="199">
        <f t="shared" si="6"/>
        <v>463</v>
      </c>
      <c r="K19" s="183">
        <v>40</v>
      </c>
      <c r="L19" s="199">
        <f t="shared" si="7"/>
        <v>360</v>
      </c>
      <c r="M19" s="183">
        <v>111</v>
      </c>
      <c r="N19" s="183"/>
      <c r="O19" s="199">
        <f t="shared" si="8"/>
        <v>280</v>
      </c>
      <c r="P19" s="175">
        <v>5.55</v>
      </c>
      <c r="Q19" s="199">
        <f t="shared" si="9"/>
        <v>525</v>
      </c>
      <c r="R19" s="183">
        <v>37</v>
      </c>
      <c r="S19" s="199">
        <f t="shared" si="10"/>
        <v>467</v>
      </c>
      <c r="T19" s="176">
        <v>48</v>
      </c>
      <c r="U19" s="199">
        <f t="shared" si="11"/>
        <v>390</v>
      </c>
      <c r="V19" s="178"/>
      <c r="W19" s="199">
        <f t="shared" si="1"/>
        <v>0</v>
      </c>
      <c r="X19" s="183">
        <v>265</v>
      </c>
      <c r="Y19" s="185"/>
      <c r="Z19" s="199">
        <f t="shared" si="12"/>
        <v>614</v>
      </c>
      <c r="AA19" s="200">
        <f t="shared" si="13"/>
        <v>1</v>
      </c>
      <c r="AB19" s="195">
        <f t="shared" si="2"/>
        <v>3099</v>
      </c>
      <c r="AC19" s="174"/>
      <c r="AD19" s="201">
        <f t="shared" si="14"/>
        <v>614.16666666666674</v>
      </c>
      <c r="AE19" s="210">
        <f t="shared" si="15"/>
        <v>0</v>
      </c>
      <c r="AF19" s="211" t="str">
        <f t="shared" si="16"/>
        <v/>
      </c>
      <c r="AG19" s="211">
        <f t="shared" si="17"/>
        <v>0</v>
      </c>
      <c r="AH19" s="211">
        <f t="shared" si="18"/>
        <v>0</v>
      </c>
      <c r="AI19" s="212">
        <f t="shared" si="3"/>
        <v>-1997</v>
      </c>
      <c r="AJ19" s="206"/>
      <c r="AK19" s="206"/>
      <c r="AL19" s="206"/>
      <c r="AM19" s="206"/>
      <c r="AN19" s="206"/>
      <c r="AO19" s="206"/>
      <c r="AP19" s="206"/>
      <c r="AQ19" s="206"/>
      <c r="AR19" s="206"/>
      <c r="AS19" s="206"/>
      <c r="AT19" s="206"/>
      <c r="AU19" s="206"/>
      <c r="AV19" s="206"/>
      <c r="AW19" s="206"/>
      <c r="AX19" s="206"/>
      <c r="AY19" s="206"/>
      <c r="AZ19" s="206"/>
      <c r="BA19" s="206"/>
      <c r="BB19" s="206"/>
      <c r="BC19" s="206"/>
      <c r="BD19" s="206"/>
      <c r="BE19" s="215" t="e">
        <f>IF($C19&lt;&gt;"",IF($AB19&gt;=AL$13,IF(($AB19&gt;=AL$13)*($AB19&lt;AL$12),$AK$13,IF(($AB19&gt;=AL$12)*($AB19&lt;#REF!),$AK$12,IF(($AB19&gt;=#REF!)*($AB19&lt;AL$11),#REF!,IF(($AB19&gt;=AL$11),$AK$11,"")))),"-"),"")</f>
        <v>#REF!</v>
      </c>
      <c r="BF19" s="215" t="e">
        <f>IF($C19&lt;&gt;"",IF($AB19&gt;=AM$13,IF(($AB19&gt;=AM$13)*($AB19&lt;AM$12),$AK$13,IF(($AB19&gt;=AM$12)*($AB19&lt;#REF!),$AK$12,IF(($AB19&gt;=#REF!)*($AB19&lt;AM$11),#REF!,IF(($AB19&gt;=AM$11),$AK$11,"")))),"-"),"")</f>
        <v>#REF!</v>
      </c>
      <c r="BG19" s="215" t="e">
        <f>IF($C19&lt;&gt;"",IF($AB19&gt;=AN$13,IF(($AB19&gt;=AN$13)*($AB19&lt;AN$12),$AK$13,IF(($AB19&gt;=AN$12)*($AB19&lt;#REF!),$AK$12,IF(($AB19&gt;=#REF!)*($AB19&lt;AN$11),#REF!,IF(($AB19&gt;=AN$11),$AK$11,"")))),"-"),"")</f>
        <v>#REF!</v>
      </c>
      <c r="BH19" s="215" t="e">
        <f>IF($C19&lt;&gt;"",IF($AB19&gt;=AO$13,IF(($AB19&gt;=AO$13)*($AB19&lt;AO$12),$AK$13,IF(($AB19&gt;=AO$12)*($AB19&lt;#REF!),$AK$12,IF(($AB19&gt;=#REF!)*($AB19&lt;AO$11),#REF!,IF(($AB19&gt;=AO$11),$AK$11,"")))),"-"),"")</f>
        <v>#REF!</v>
      </c>
      <c r="BI19" s="215" t="e">
        <f>IF($C19&lt;&gt;"",IF($AB19&gt;=AP$13,IF(($AB19&gt;=AP$13)*($AB19&lt;AP$12),$AK$13,IF(($AB19&gt;=AP$12)*($AB19&lt;#REF!),$AK$12,IF(($AB19&gt;=#REF!)*($AB19&lt;AP$11),#REF!,IF(($AB19&gt;=AP$11),$AK$11,"")))),"-"),"")</f>
        <v>#REF!</v>
      </c>
      <c r="BJ19" s="215" t="e">
        <f>IF($C19&lt;&gt;"",IF($AB19&gt;=AQ$13,IF(($AB19&gt;=AQ$13)*($AB19&lt;AQ$12),$AK$13,IF(($AB19&gt;=AQ$12)*($AB19&lt;#REF!),$AK$12,IF(($AB19&gt;=#REF!)*($AB19&lt;AQ$11),#REF!,IF(($AB19&gt;=AQ$11),$AK$11,"")))),"-"),"")</f>
        <v>#REF!</v>
      </c>
      <c r="BK19" s="215" t="e">
        <f>IF($C19&lt;&gt;"",IF($AB19&gt;=AR$13,IF(($AB19&gt;=AR$13)*($AB19&lt;AR$12),$AK$13,IF(($AB19&gt;=AR$12)*($AB19&lt;#REF!),$AK$12,IF(($AB19&gt;=#REF!)*($AB19&lt;AR$11),#REF!,IF(($AB19&gt;=AR$11),$AK$11,"")))),"-"),"")</f>
        <v>#REF!</v>
      </c>
      <c r="BL19" s="215" t="e">
        <f>IF($C19&lt;&gt;"",IF($AB19&gt;=AS$13,IF(($AB19&gt;=AS$13)*($AB19&lt;AS$12),$AK$13,IF(($AB19&gt;=AS$12)*($AB19&lt;#REF!),$AK$12,IF(($AB19&gt;=#REF!)*($AB19&lt;AS$11),#REF!,IF(($AB19&gt;=AS$11),$AK$11,"")))),"-"),"")</f>
        <v>#REF!</v>
      </c>
      <c r="BM19" s="215" t="e">
        <f>IF($C19&lt;&gt;"",IF($AB19&gt;=AT$13,IF(($AB19&gt;=AT$13)*($AB19&lt;AT$12),$AK$13,IF(($AB19&gt;=AT$12)*($AB19&lt;#REF!),$AK$12,IF(($AB19&gt;=#REF!)*($AB19&lt;AT$11),#REF!,IF(($AB19&gt;=AT$11),$AK$11,"")))),"-"),"")</f>
        <v>#REF!</v>
      </c>
      <c r="BN19" s="215" t="e">
        <f>IF($C19&lt;&gt;"",IF($AB19&gt;=AU$13,IF(($AB19&gt;=AU$13)*($AB19&lt;AU$12),$AK$13,IF(($AB19&gt;=AU$12)*($AB19&lt;#REF!),$AK$12,IF(($AB19&gt;=#REF!)*($AB19&lt;AU$11),#REF!,IF(($AB19&gt;=AU$11),$AK$11,"")))),"-"),"")</f>
        <v>#REF!</v>
      </c>
      <c r="BO19" s="215" t="e">
        <f>IF($C19&lt;&gt;"",IF($AB19&gt;=AV$13,IF(($AB19&gt;=AV$13)*($AB19&lt;AV$12),$AK$13,IF(($AB19&gt;=AV$12)*($AB19&lt;#REF!),$AK$12,IF(($AB19&gt;=#REF!)*($AB19&lt;AV$11),#REF!,IF(($AB19&gt;=AV$11),$AK$11,"")))),"-"),"")</f>
        <v>#REF!</v>
      </c>
      <c r="BP19" s="215" t="e">
        <f>IF($C19&lt;&gt;"",IF($AB19&gt;=AW$13,IF(($AB19&gt;=AW$13)*($AB19&lt;AW$12),$AK$13,IF(($AB19&gt;=AW$12)*($AB19&lt;#REF!),$AK$12,IF(($AB19&gt;=#REF!)*($AB19&lt;AW$11),#REF!,IF(($AB19&gt;=AW$11),$AK$11,"")))),"-"),"")</f>
        <v>#REF!</v>
      </c>
      <c r="BQ19" s="215" t="e">
        <f>IF($C19&lt;&gt;"",IF($AB19&gt;=AX$13,IF(($AB19&gt;=AX$13)*($AB19&lt;AX$12),$AK$13,IF(($AB19&gt;=AX$12)*($AB19&lt;#REF!),$AK$12,IF(($AB19&gt;=#REF!)*($AB19&lt;AX$11),#REF!,IF(($AB19&gt;=AX$11),$AK$11,"")))),"-"),"")</f>
        <v>#REF!</v>
      </c>
      <c r="BR19" s="215" t="e">
        <f>IF($C19&lt;&gt;"",IF($AB19&gt;=AY$13,IF(($AB19&gt;=AY$13)*($AB19&lt;AY$12),$AK$13,IF(($AB19&gt;=AY$12)*($AB19&lt;#REF!),$AK$12,IF(($AB19&gt;=#REF!)*($AB19&lt;AY$11),#REF!,IF(($AB19&gt;=AY$11),$AK$11,"")))),"-"),"")</f>
        <v>#REF!</v>
      </c>
      <c r="BS19" s="215" t="e">
        <f>IF($C19&lt;&gt;"",IF($AB19&gt;=AZ$13,IF(($AB19&gt;=AZ$13)*($AB19&lt;AZ$12),$AK$13,IF(($AB19&gt;=AZ$12)*($AB19&lt;#REF!),$AK$12,IF(($AB19&gt;=#REF!)*($AB19&lt;AZ$11),#REF!,IF(($AB19&gt;=AZ$11),$AK$11,"")))),"-"),"")</f>
        <v>#REF!</v>
      </c>
      <c r="BT19" s="215" t="e">
        <f>IF($C19&lt;&gt;"",IF($AB19&gt;=BA$13,IF(($AB19&gt;=BA$13)*($AB19&lt;BA$12),$AK$13,IF(($AB19&gt;=BA$12)*($AB19&lt;#REF!),$AK$12,IF(($AB19&gt;=#REF!)*($AB19&lt;BA$11),#REF!,IF(($AB19&gt;=BA$11),$AK$11,"")))),"-"),"")</f>
        <v>#REF!</v>
      </c>
      <c r="BU19" s="215" t="e">
        <f>IF($C19&lt;&gt;"",IF($AB19&gt;=BB$13,IF(($AB19&gt;=BB$13)*($AB19&lt;BB$12),$AK$13,IF(($AB19&gt;=BB$12)*($AB19&lt;#REF!),$AK$12,IF(($AB19&gt;=#REF!)*($AB19&lt;BB$11),#REF!,IF(($AB19&gt;=BB$11),$AK$11,"")))),"-"),"")</f>
        <v>#REF!</v>
      </c>
      <c r="BV19" s="215" t="e">
        <f>IF($C19&lt;&gt;"",IF($AB19&gt;=BC$13,IF(($AB19&gt;=BC$13)*($AB19&lt;BC$12),$AK$13,IF(($AB19&gt;=BC$12)*($AB19&lt;#REF!),$AK$12,IF(($AB19&gt;=#REF!)*($AB19&lt;BC$11),#REF!,IF(($AB19&gt;=BC$11),$AK$11,"")))),"-"),"")</f>
        <v>#REF!</v>
      </c>
      <c r="BW19" s="215" t="str">
        <f t="shared" si="4"/>
        <v/>
      </c>
      <c r="BX19" s="215" t="str">
        <f t="shared" si="5"/>
        <v/>
      </c>
      <c r="BY19" s="215" t="str">
        <f t="shared" si="19"/>
        <v/>
      </c>
      <c r="BZ19" s="215" t="str">
        <f t="shared" si="20"/>
        <v/>
      </c>
      <c r="CA19" s="206"/>
      <c r="CB19" s="216" t="str">
        <f t="shared" si="21"/>
        <v/>
      </c>
    </row>
    <row r="20" spans="1:80" x14ac:dyDescent="0.25">
      <c r="A20" s="176">
        <v>17</v>
      </c>
      <c r="B20" s="194" t="s">
        <v>65</v>
      </c>
      <c r="C20" s="177">
        <v>1997</v>
      </c>
      <c r="D20" s="175"/>
      <c r="E20" s="175"/>
      <c r="F20" s="199">
        <f t="shared" si="0"/>
        <v>0</v>
      </c>
      <c r="G20" s="175"/>
      <c r="H20" s="199">
        <f t="shared" si="22"/>
        <v>0</v>
      </c>
      <c r="I20" s="175"/>
      <c r="J20" s="199">
        <f t="shared" si="6"/>
        <v>0</v>
      </c>
      <c r="K20" s="183">
        <v>31</v>
      </c>
      <c r="L20" s="199">
        <f t="shared" si="7"/>
        <v>270</v>
      </c>
      <c r="M20" s="183"/>
      <c r="N20" s="183"/>
      <c r="O20" s="199">
        <f t="shared" si="8"/>
        <v>0</v>
      </c>
      <c r="P20" s="175">
        <v>5.35</v>
      </c>
      <c r="Q20" s="199">
        <f t="shared" si="9"/>
        <v>494</v>
      </c>
      <c r="R20" s="183">
        <v>0</v>
      </c>
      <c r="S20" s="199">
        <f t="shared" si="10"/>
        <v>0</v>
      </c>
      <c r="T20" s="176">
        <v>38</v>
      </c>
      <c r="U20" s="199">
        <f t="shared" si="11"/>
        <v>290</v>
      </c>
      <c r="V20" s="178"/>
      <c r="W20" s="199">
        <f t="shared" si="1"/>
        <v>0</v>
      </c>
      <c r="X20" s="183"/>
      <c r="Y20" s="185"/>
      <c r="Z20" s="199">
        <f t="shared" si="12"/>
        <v>0</v>
      </c>
      <c r="AA20" s="200">
        <f t="shared" si="13"/>
        <v>0</v>
      </c>
      <c r="AB20" s="195">
        <f t="shared" si="2"/>
        <v>1054</v>
      </c>
      <c r="AC20" s="174"/>
      <c r="AD20" s="201">
        <f t="shared" si="14"/>
        <v>0</v>
      </c>
      <c r="AE20" s="210">
        <f t="shared" si="15"/>
        <v>0</v>
      </c>
      <c r="AF20" s="211" t="str">
        <f t="shared" si="16"/>
        <v/>
      </c>
      <c r="AG20" s="211">
        <f t="shared" si="17"/>
        <v>0</v>
      </c>
      <c r="AH20" s="211">
        <f t="shared" si="18"/>
        <v>0</v>
      </c>
      <c r="AI20" s="212">
        <f t="shared" si="3"/>
        <v>-1997</v>
      </c>
      <c r="AJ20" s="206"/>
      <c r="AK20" s="206"/>
      <c r="AL20" s="206"/>
      <c r="AM20" s="206"/>
      <c r="AN20" s="206"/>
      <c r="AO20" s="206"/>
      <c r="AP20" s="206"/>
      <c r="AQ20" s="206"/>
      <c r="AR20" s="206"/>
      <c r="AS20" s="206"/>
      <c r="AT20" s="206"/>
      <c r="AU20" s="206"/>
      <c r="AV20" s="206"/>
      <c r="AW20" s="206"/>
      <c r="AX20" s="206"/>
      <c r="AY20" s="206"/>
      <c r="AZ20" s="206"/>
      <c r="BA20" s="206"/>
      <c r="BB20" s="206"/>
      <c r="BC20" s="206"/>
      <c r="BD20" s="206"/>
      <c r="BE20" s="215" t="e">
        <f>IF($C20&lt;&gt;"",IF($AB20&gt;=AL$13,IF(($AB20&gt;=AL$13)*($AB20&lt;AL$12),$AK$13,IF(($AB20&gt;=AL$12)*($AB20&lt;#REF!),$AK$12,IF(($AB20&gt;=#REF!)*($AB20&lt;AL$11),#REF!,IF(($AB20&gt;=AL$11),$AK$11,"")))),"-"),"")</f>
        <v>#REF!</v>
      </c>
      <c r="BF20" s="215" t="e">
        <f>IF($C20&lt;&gt;"",IF($AB20&gt;=AM$13,IF(($AB20&gt;=AM$13)*($AB20&lt;AM$12),$AK$13,IF(($AB20&gt;=AM$12)*($AB20&lt;#REF!),$AK$12,IF(($AB20&gt;=#REF!)*($AB20&lt;AM$11),#REF!,IF(($AB20&gt;=AM$11),$AK$11,"")))),"-"),"")</f>
        <v>#REF!</v>
      </c>
      <c r="BG20" s="215" t="e">
        <f>IF($C20&lt;&gt;"",IF($AB20&gt;=AN$13,IF(($AB20&gt;=AN$13)*($AB20&lt;AN$12),$AK$13,IF(($AB20&gt;=AN$12)*($AB20&lt;#REF!),$AK$12,IF(($AB20&gt;=#REF!)*($AB20&lt;AN$11),#REF!,IF(($AB20&gt;=AN$11),$AK$11,"")))),"-"),"")</f>
        <v>#REF!</v>
      </c>
      <c r="BH20" s="215" t="e">
        <f>IF($C20&lt;&gt;"",IF($AB20&gt;=AO$13,IF(($AB20&gt;=AO$13)*($AB20&lt;AO$12),$AK$13,IF(($AB20&gt;=AO$12)*($AB20&lt;#REF!),$AK$12,IF(($AB20&gt;=#REF!)*($AB20&lt;AO$11),#REF!,IF(($AB20&gt;=AO$11),$AK$11,"")))),"-"),"")</f>
        <v>#REF!</v>
      </c>
      <c r="BI20" s="215" t="e">
        <f>IF($C20&lt;&gt;"",IF($AB20&gt;=AP$13,IF(($AB20&gt;=AP$13)*($AB20&lt;AP$12),$AK$13,IF(($AB20&gt;=AP$12)*($AB20&lt;#REF!),$AK$12,IF(($AB20&gt;=#REF!)*($AB20&lt;AP$11),#REF!,IF(($AB20&gt;=AP$11),$AK$11,"")))),"-"),"")</f>
        <v>#REF!</v>
      </c>
      <c r="BJ20" s="215" t="e">
        <f>IF($C20&lt;&gt;"",IF($AB20&gt;=AQ$13,IF(($AB20&gt;=AQ$13)*($AB20&lt;AQ$12),$AK$13,IF(($AB20&gt;=AQ$12)*($AB20&lt;#REF!),$AK$12,IF(($AB20&gt;=#REF!)*($AB20&lt;AQ$11),#REF!,IF(($AB20&gt;=AQ$11),$AK$11,"")))),"-"),"")</f>
        <v>#REF!</v>
      </c>
      <c r="BK20" s="215" t="e">
        <f>IF($C20&lt;&gt;"",IF($AB20&gt;=AR$13,IF(($AB20&gt;=AR$13)*($AB20&lt;AR$12),$AK$13,IF(($AB20&gt;=AR$12)*($AB20&lt;#REF!),$AK$12,IF(($AB20&gt;=#REF!)*($AB20&lt;AR$11),#REF!,IF(($AB20&gt;=AR$11),$AK$11,"")))),"-"),"")</f>
        <v>#REF!</v>
      </c>
      <c r="BL20" s="215" t="e">
        <f>IF($C20&lt;&gt;"",IF($AB20&gt;=AS$13,IF(($AB20&gt;=AS$13)*($AB20&lt;AS$12),$AK$13,IF(($AB20&gt;=AS$12)*($AB20&lt;#REF!),$AK$12,IF(($AB20&gt;=#REF!)*($AB20&lt;AS$11),#REF!,IF(($AB20&gt;=AS$11),$AK$11,"")))),"-"),"")</f>
        <v>#REF!</v>
      </c>
      <c r="BM20" s="215" t="e">
        <f>IF($C20&lt;&gt;"",IF($AB20&gt;=AT$13,IF(($AB20&gt;=AT$13)*($AB20&lt;AT$12),$AK$13,IF(($AB20&gt;=AT$12)*($AB20&lt;#REF!),$AK$12,IF(($AB20&gt;=#REF!)*($AB20&lt;AT$11),#REF!,IF(($AB20&gt;=AT$11),$AK$11,"")))),"-"),"")</f>
        <v>#REF!</v>
      </c>
      <c r="BN20" s="215" t="e">
        <f>IF($C20&lt;&gt;"",IF($AB20&gt;=AU$13,IF(($AB20&gt;=AU$13)*($AB20&lt;AU$12),$AK$13,IF(($AB20&gt;=AU$12)*($AB20&lt;#REF!),$AK$12,IF(($AB20&gt;=#REF!)*($AB20&lt;AU$11),#REF!,IF(($AB20&gt;=AU$11),$AK$11,"")))),"-"),"")</f>
        <v>#REF!</v>
      </c>
      <c r="BO20" s="215" t="e">
        <f>IF($C20&lt;&gt;"",IF($AB20&gt;=AV$13,IF(($AB20&gt;=AV$13)*($AB20&lt;AV$12),$AK$13,IF(($AB20&gt;=AV$12)*($AB20&lt;#REF!),$AK$12,IF(($AB20&gt;=#REF!)*($AB20&lt;AV$11),#REF!,IF(($AB20&gt;=AV$11),$AK$11,"")))),"-"),"")</f>
        <v>#REF!</v>
      </c>
      <c r="BP20" s="215" t="e">
        <f>IF($C20&lt;&gt;"",IF($AB20&gt;=AW$13,IF(($AB20&gt;=AW$13)*($AB20&lt;AW$12),$AK$13,IF(($AB20&gt;=AW$12)*($AB20&lt;#REF!),$AK$12,IF(($AB20&gt;=#REF!)*($AB20&lt;AW$11),#REF!,IF(($AB20&gt;=AW$11),$AK$11,"")))),"-"),"")</f>
        <v>#REF!</v>
      </c>
      <c r="BQ20" s="215" t="e">
        <f>IF($C20&lt;&gt;"",IF($AB20&gt;=AX$13,IF(($AB20&gt;=AX$13)*($AB20&lt;AX$12),$AK$13,IF(($AB20&gt;=AX$12)*($AB20&lt;#REF!),$AK$12,IF(($AB20&gt;=#REF!)*($AB20&lt;AX$11),#REF!,IF(($AB20&gt;=AX$11),$AK$11,"")))),"-"),"")</f>
        <v>#REF!</v>
      </c>
      <c r="BR20" s="215" t="e">
        <f>IF($C20&lt;&gt;"",IF($AB20&gt;=AY$13,IF(($AB20&gt;=AY$13)*($AB20&lt;AY$12),$AK$13,IF(($AB20&gt;=AY$12)*($AB20&lt;#REF!),$AK$12,IF(($AB20&gt;=#REF!)*($AB20&lt;AY$11),#REF!,IF(($AB20&gt;=AY$11),$AK$11,"")))),"-"),"")</f>
        <v>#REF!</v>
      </c>
      <c r="BS20" s="215" t="e">
        <f>IF($C20&lt;&gt;"",IF($AB20&gt;=AZ$13,IF(($AB20&gt;=AZ$13)*($AB20&lt;AZ$12),$AK$13,IF(($AB20&gt;=AZ$12)*($AB20&lt;#REF!),$AK$12,IF(($AB20&gt;=#REF!)*($AB20&lt;AZ$11),#REF!,IF(($AB20&gt;=AZ$11),$AK$11,"")))),"-"),"")</f>
        <v>#REF!</v>
      </c>
      <c r="BT20" s="215" t="e">
        <f>IF($C20&lt;&gt;"",IF($AB20&gt;=BA$13,IF(($AB20&gt;=BA$13)*($AB20&lt;BA$12),$AK$13,IF(($AB20&gt;=BA$12)*($AB20&lt;#REF!),$AK$12,IF(($AB20&gt;=#REF!)*($AB20&lt;BA$11),#REF!,IF(($AB20&gt;=BA$11),$AK$11,"")))),"-"),"")</f>
        <v>#REF!</v>
      </c>
      <c r="BU20" s="215" t="e">
        <f>IF($C20&lt;&gt;"",IF($AB20&gt;=BB$13,IF(($AB20&gt;=BB$13)*($AB20&lt;BB$12),$AK$13,IF(($AB20&gt;=BB$12)*($AB20&lt;#REF!),$AK$12,IF(($AB20&gt;=#REF!)*($AB20&lt;BB$11),#REF!,IF(($AB20&gt;=BB$11),$AK$11,"")))),"-"),"")</f>
        <v>#REF!</v>
      </c>
      <c r="BV20" s="215" t="e">
        <f>IF($C20&lt;&gt;"",IF($AB20&gt;=BC$13,IF(($AB20&gt;=BC$13)*($AB20&lt;BC$12),$AK$13,IF(($AB20&gt;=BC$12)*($AB20&lt;#REF!),$AK$12,IF(($AB20&gt;=#REF!)*($AB20&lt;BC$11),#REF!,IF(($AB20&gt;=BC$11),$AK$11,"")))),"-"),"")</f>
        <v>#REF!</v>
      </c>
      <c r="BW20" s="215" t="str">
        <f t="shared" si="4"/>
        <v/>
      </c>
      <c r="BX20" s="215" t="str">
        <f t="shared" si="5"/>
        <v/>
      </c>
      <c r="BY20" s="215" t="str">
        <f t="shared" si="19"/>
        <v/>
      </c>
      <c r="BZ20" s="215" t="str">
        <f t="shared" si="20"/>
        <v/>
      </c>
      <c r="CA20" s="206"/>
      <c r="CB20" s="216" t="str">
        <f t="shared" si="21"/>
        <v/>
      </c>
    </row>
    <row r="21" spans="1:80" x14ac:dyDescent="0.25">
      <c r="A21" s="250" t="s">
        <v>66</v>
      </c>
      <c r="B21" s="250"/>
      <c r="C21" s="250"/>
      <c r="D21" s="183"/>
      <c r="E21" s="175"/>
      <c r="F21" s="199"/>
      <c r="G21" s="183"/>
      <c r="H21" s="199"/>
      <c r="I21" s="175"/>
      <c r="J21" s="199"/>
      <c r="K21" s="183"/>
      <c r="L21" s="199"/>
      <c r="M21" s="183"/>
      <c r="N21" s="183"/>
      <c r="O21" s="199"/>
      <c r="P21" s="175"/>
      <c r="Q21" s="199"/>
      <c r="R21" s="183"/>
      <c r="S21" s="199"/>
      <c r="T21" s="183"/>
      <c r="U21" s="199"/>
      <c r="V21" s="183"/>
      <c r="W21" s="199"/>
      <c r="X21" s="183"/>
      <c r="Y21" s="185"/>
      <c r="Z21" s="199"/>
      <c r="AA21" s="200"/>
      <c r="AB21" s="195"/>
      <c r="AC21" s="174"/>
      <c r="AD21" s="201">
        <f t="shared" si="14"/>
        <v>0</v>
      </c>
      <c r="AE21" s="210">
        <f t="shared" si="15"/>
        <v>0</v>
      </c>
      <c r="AF21" s="211" t="str">
        <f t="shared" si="16"/>
        <v/>
      </c>
      <c r="AG21" s="211">
        <f t="shared" si="17"/>
        <v>0</v>
      </c>
      <c r="AH21" s="211">
        <f t="shared" si="18"/>
        <v>0</v>
      </c>
      <c r="AI21" s="212" t="str">
        <f t="shared" si="3"/>
        <v/>
      </c>
      <c r="AJ21" s="206"/>
      <c r="AK21" s="206"/>
      <c r="AL21" s="206"/>
      <c r="AM21" s="206"/>
      <c r="AN21" s="206"/>
      <c r="AO21" s="206"/>
      <c r="AP21" s="206"/>
      <c r="AQ21" s="206"/>
      <c r="AR21" s="206"/>
      <c r="AS21" s="206"/>
      <c r="AT21" s="206"/>
      <c r="AU21" s="206"/>
      <c r="AV21" s="206"/>
      <c r="AW21" s="206"/>
      <c r="AX21" s="206"/>
      <c r="AY21" s="206"/>
      <c r="AZ21" s="206"/>
      <c r="BA21" s="206"/>
      <c r="BB21" s="206"/>
      <c r="BC21" s="206"/>
      <c r="BD21" s="206"/>
      <c r="BE21" s="215" t="str">
        <f>IF($C21&lt;&gt;"",IF($AB21&gt;=AL$13,IF(($AB21&gt;=AL$13)*($AB21&lt;AL$12),$AK$13,IF(($AB21&gt;=AL$12)*($AB21&lt;#REF!),$AK$12,IF(($AB21&gt;=#REF!)*($AB21&lt;AL$11),#REF!,IF(($AB21&gt;=AL$11),$AK$11,"")))),"-"),"")</f>
        <v/>
      </c>
      <c r="BF21" s="215" t="str">
        <f>IF($C21&lt;&gt;"",IF($AB21&gt;=AM$13,IF(($AB21&gt;=AM$13)*($AB21&lt;AM$12),$AK$13,IF(($AB21&gt;=AM$12)*($AB21&lt;#REF!),$AK$12,IF(($AB21&gt;=#REF!)*($AB21&lt;AM$11),#REF!,IF(($AB21&gt;=AM$11),$AK$11,"")))),"-"),"")</f>
        <v/>
      </c>
      <c r="BG21" s="215" t="str">
        <f>IF($C21&lt;&gt;"",IF($AB21&gt;=AN$13,IF(($AB21&gt;=AN$13)*($AB21&lt;AN$12),$AK$13,IF(($AB21&gt;=AN$12)*($AB21&lt;#REF!),$AK$12,IF(($AB21&gt;=#REF!)*($AB21&lt;AN$11),#REF!,IF(($AB21&gt;=AN$11),$AK$11,"")))),"-"),"")</f>
        <v/>
      </c>
      <c r="BH21" s="215" t="str">
        <f>IF($C21&lt;&gt;"",IF($AB21&gt;=AO$13,IF(($AB21&gt;=AO$13)*($AB21&lt;AO$12),$AK$13,IF(($AB21&gt;=AO$12)*($AB21&lt;#REF!),$AK$12,IF(($AB21&gt;=#REF!)*($AB21&lt;AO$11),#REF!,IF(($AB21&gt;=AO$11),$AK$11,"")))),"-"),"")</f>
        <v/>
      </c>
      <c r="BI21" s="215" t="str">
        <f>IF($C21&lt;&gt;"",IF($AB21&gt;=AP$13,IF(($AB21&gt;=AP$13)*($AB21&lt;AP$12),$AK$13,IF(($AB21&gt;=AP$12)*($AB21&lt;#REF!),$AK$12,IF(($AB21&gt;=#REF!)*($AB21&lt;AP$11),#REF!,IF(($AB21&gt;=AP$11),$AK$11,"")))),"-"),"")</f>
        <v/>
      </c>
      <c r="BJ21" s="215" t="str">
        <f>IF($C21&lt;&gt;"",IF($AB21&gt;=AQ$13,IF(($AB21&gt;=AQ$13)*($AB21&lt;AQ$12),$AK$13,IF(($AB21&gt;=AQ$12)*($AB21&lt;#REF!),$AK$12,IF(($AB21&gt;=#REF!)*($AB21&lt;AQ$11),#REF!,IF(($AB21&gt;=AQ$11),$AK$11,"")))),"-"),"")</f>
        <v/>
      </c>
      <c r="BK21" s="215" t="str">
        <f>IF($C21&lt;&gt;"",IF($AB21&gt;=AR$13,IF(($AB21&gt;=AR$13)*($AB21&lt;AR$12),$AK$13,IF(($AB21&gt;=AR$12)*($AB21&lt;#REF!),$AK$12,IF(($AB21&gt;=#REF!)*($AB21&lt;AR$11),#REF!,IF(($AB21&gt;=AR$11),$AK$11,"")))),"-"),"")</f>
        <v/>
      </c>
      <c r="BL21" s="215" t="str">
        <f>IF($C21&lt;&gt;"",IF($AB21&gt;=AS$13,IF(($AB21&gt;=AS$13)*($AB21&lt;AS$12),$AK$13,IF(($AB21&gt;=AS$12)*($AB21&lt;#REF!),$AK$12,IF(($AB21&gt;=#REF!)*($AB21&lt;AS$11),#REF!,IF(($AB21&gt;=AS$11),$AK$11,"")))),"-"),"")</f>
        <v/>
      </c>
      <c r="BM21" s="215" t="str">
        <f>IF($C21&lt;&gt;"",IF($AB21&gt;=AT$13,IF(($AB21&gt;=AT$13)*($AB21&lt;AT$12),$AK$13,IF(($AB21&gt;=AT$12)*($AB21&lt;#REF!),$AK$12,IF(($AB21&gt;=#REF!)*($AB21&lt;AT$11),#REF!,IF(($AB21&gt;=AT$11),$AK$11,"")))),"-"),"")</f>
        <v/>
      </c>
      <c r="BN21" s="215" t="str">
        <f>IF($C21&lt;&gt;"",IF($AB21&gt;=AU$13,IF(($AB21&gt;=AU$13)*($AB21&lt;AU$12),$AK$13,IF(($AB21&gt;=AU$12)*($AB21&lt;#REF!),$AK$12,IF(($AB21&gt;=#REF!)*($AB21&lt;AU$11),#REF!,IF(($AB21&gt;=AU$11),$AK$11,"")))),"-"),"")</f>
        <v/>
      </c>
      <c r="BO21" s="215" t="str">
        <f>IF($C21&lt;&gt;"",IF($AB21&gt;=AV$13,IF(($AB21&gt;=AV$13)*($AB21&lt;AV$12),$AK$13,IF(($AB21&gt;=AV$12)*($AB21&lt;#REF!),$AK$12,IF(($AB21&gt;=#REF!)*($AB21&lt;AV$11),#REF!,IF(($AB21&gt;=AV$11),$AK$11,"")))),"-"),"")</f>
        <v/>
      </c>
      <c r="BP21" s="215" t="str">
        <f>IF($C21&lt;&gt;"",IF($AB21&gt;=AW$13,IF(($AB21&gt;=AW$13)*($AB21&lt;AW$12),$AK$13,IF(($AB21&gt;=AW$12)*($AB21&lt;#REF!),$AK$12,IF(($AB21&gt;=#REF!)*($AB21&lt;AW$11),#REF!,IF(($AB21&gt;=AW$11),$AK$11,"")))),"-"),"")</f>
        <v/>
      </c>
      <c r="BQ21" s="215" t="str">
        <f>IF($C21&lt;&gt;"",IF($AB21&gt;=AX$13,IF(($AB21&gt;=AX$13)*($AB21&lt;AX$12),$AK$13,IF(($AB21&gt;=AX$12)*($AB21&lt;#REF!),$AK$12,IF(($AB21&gt;=#REF!)*($AB21&lt;AX$11),#REF!,IF(($AB21&gt;=AX$11),$AK$11,"")))),"-"),"")</f>
        <v/>
      </c>
      <c r="BR21" s="215" t="str">
        <f>IF($C21&lt;&gt;"",IF($AB21&gt;=AY$13,IF(($AB21&gt;=AY$13)*($AB21&lt;AY$12),$AK$13,IF(($AB21&gt;=AY$12)*($AB21&lt;#REF!),$AK$12,IF(($AB21&gt;=#REF!)*($AB21&lt;AY$11),#REF!,IF(($AB21&gt;=AY$11),$AK$11,"")))),"-"),"")</f>
        <v/>
      </c>
      <c r="BS21" s="215" t="str">
        <f>IF($C21&lt;&gt;"",IF($AB21&gt;=AZ$13,IF(($AB21&gt;=AZ$13)*($AB21&lt;AZ$12),$AK$13,IF(($AB21&gt;=AZ$12)*($AB21&lt;#REF!),$AK$12,IF(($AB21&gt;=#REF!)*($AB21&lt;AZ$11),#REF!,IF(($AB21&gt;=AZ$11),$AK$11,"")))),"-"),"")</f>
        <v/>
      </c>
      <c r="BT21" s="215" t="str">
        <f>IF($C21&lt;&gt;"",IF($AB21&gt;=BA$13,IF(($AB21&gt;=BA$13)*($AB21&lt;BA$12),$AK$13,IF(($AB21&gt;=BA$12)*($AB21&lt;#REF!),$AK$12,IF(($AB21&gt;=#REF!)*($AB21&lt;BA$11),#REF!,IF(($AB21&gt;=BA$11),$AK$11,"")))),"-"),"")</f>
        <v/>
      </c>
      <c r="BU21" s="215" t="str">
        <f>IF($C21&lt;&gt;"",IF($AB21&gt;=BB$13,IF(($AB21&gt;=BB$13)*($AB21&lt;BB$12),$AK$13,IF(($AB21&gt;=BB$12)*($AB21&lt;#REF!),$AK$12,IF(($AB21&gt;=#REF!)*($AB21&lt;BB$11),#REF!,IF(($AB21&gt;=BB$11),$AK$11,"")))),"-"),"")</f>
        <v/>
      </c>
      <c r="BV21" s="215" t="str">
        <f>IF($C21&lt;&gt;"",IF($AB21&gt;=BC$13,IF(($AB21&gt;=BC$13)*($AB21&lt;BC$12),$AK$13,IF(($AB21&gt;=BC$12)*($AB21&lt;#REF!),$AK$12,IF(($AB21&gt;=#REF!)*($AB21&lt;BC$11),#REF!,IF(($AB21&gt;=BC$11),$AK$11,"")))),"-"),"")</f>
        <v/>
      </c>
      <c r="BW21" s="215" t="str">
        <f t="shared" si="4"/>
        <v/>
      </c>
      <c r="BX21" s="215" t="str">
        <f t="shared" si="5"/>
        <v/>
      </c>
      <c r="BY21" s="215" t="str">
        <f t="shared" si="19"/>
        <v/>
      </c>
      <c r="BZ21" s="215" t="str">
        <f t="shared" si="20"/>
        <v/>
      </c>
      <c r="CA21" s="206"/>
      <c r="CB21" s="216" t="str">
        <f t="shared" si="21"/>
        <v/>
      </c>
    </row>
    <row r="22" spans="1:80" x14ac:dyDescent="0.25">
      <c r="A22" s="250" t="s">
        <v>67</v>
      </c>
      <c r="B22" s="250"/>
      <c r="C22" s="250"/>
      <c r="D22" s="183"/>
      <c r="E22" s="183"/>
      <c r="F22" s="183"/>
      <c r="G22" s="183"/>
      <c r="H22" s="183"/>
      <c r="I22" s="175"/>
      <c r="J22" s="183"/>
      <c r="K22" s="183"/>
      <c r="L22" s="183"/>
      <c r="M22" s="183"/>
      <c r="N22" s="183"/>
      <c r="O22" s="183"/>
      <c r="P22" s="175"/>
      <c r="Q22" s="183"/>
      <c r="R22" s="183"/>
      <c r="S22" s="183"/>
      <c r="T22" s="183"/>
      <c r="U22" s="183"/>
      <c r="V22" s="183"/>
      <c r="W22" s="183"/>
      <c r="X22" s="183"/>
      <c r="Y22" s="185"/>
      <c r="Z22" s="199"/>
      <c r="AA22" s="200"/>
      <c r="AB22" s="195"/>
      <c r="AC22" s="174"/>
      <c r="AD22" s="201">
        <f t="shared" si="14"/>
        <v>0</v>
      </c>
      <c r="AE22" s="210">
        <f t="shared" si="15"/>
        <v>0</v>
      </c>
      <c r="AF22" s="211" t="str">
        <f t="shared" si="16"/>
        <v/>
      </c>
      <c r="AG22" s="211">
        <f t="shared" si="17"/>
        <v>0</v>
      </c>
      <c r="AH22" s="211">
        <f t="shared" si="18"/>
        <v>0</v>
      </c>
      <c r="AI22" s="212" t="str">
        <f t="shared" si="3"/>
        <v/>
      </c>
      <c r="AJ22" s="206"/>
      <c r="AK22" s="206"/>
      <c r="AL22" s="206"/>
      <c r="AM22" s="206"/>
      <c r="AN22" s="206"/>
      <c r="AO22" s="206"/>
      <c r="AP22" s="206"/>
      <c r="AQ22" s="206"/>
      <c r="AR22" s="206"/>
      <c r="AS22" s="206"/>
      <c r="AT22" s="206"/>
      <c r="AU22" s="206"/>
      <c r="AV22" s="206"/>
      <c r="AW22" s="206"/>
      <c r="AX22" s="206"/>
      <c r="AY22" s="206"/>
      <c r="AZ22" s="206"/>
      <c r="BA22" s="206"/>
      <c r="BB22" s="206"/>
      <c r="BC22" s="206"/>
      <c r="BD22" s="206"/>
      <c r="BE22" s="215" t="str">
        <f>IF($C22&lt;&gt;"",IF($AB22&gt;=AL$13,IF(($AB22&gt;=AL$13)*($AB22&lt;AL$12),$AK$13,IF(($AB22&gt;=AL$12)*($AB22&lt;#REF!),$AK$12,IF(($AB22&gt;=#REF!)*($AB22&lt;AL$11),#REF!,IF(($AB22&gt;=AL$11),$AK$11,"")))),"-"),"")</f>
        <v/>
      </c>
      <c r="BF22" s="215" t="str">
        <f>IF($C22&lt;&gt;"",IF($AB22&gt;=AM$13,IF(($AB22&gt;=AM$13)*($AB22&lt;AM$12),$AK$13,IF(($AB22&gt;=AM$12)*($AB22&lt;#REF!),$AK$12,IF(($AB22&gt;=#REF!)*($AB22&lt;AM$11),#REF!,IF(($AB22&gt;=AM$11),$AK$11,"")))),"-"),"")</f>
        <v/>
      </c>
      <c r="BG22" s="215" t="str">
        <f>IF($C22&lt;&gt;"",IF($AB22&gt;=AN$13,IF(($AB22&gt;=AN$13)*($AB22&lt;AN$12),$AK$13,IF(($AB22&gt;=AN$12)*($AB22&lt;#REF!),$AK$12,IF(($AB22&gt;=#REF!)*($AB22&lt;AN$11),#REF!,IF(($AB22&gt;=AN$11),$AK$11,"")))),"-"),"")</f>
        <v/>
      </c>
      <c r="BH22" s="215" t="str">
        <f>IF($C22&lt;&gt;"",IF($AB22&gt;=AO$13,IF(($AB22&gt;=AO$13)*($AB22&lt;AO$12),$AK$13,IF(($AB22&gt;=AO$12)*($AB22&lt;#REF!),$AK$12,IF(($AB22&gt;=#REF!)*($AB22&lt;AO$11),#REF!,IF(($AB22&gt;=AO$11),$AK$11,"")))),"-"),"")</f>
        <v/>
      </c>
      <c r="BI22" s="215" t="str">
        <f>IF($C22&lt;&gt;"",IF($AB22&gt;=AP$13,IF(($AB22&gt;=AP$13)*($AB22&lt;AP$12),$AK$13,IF(($AB22&gt;=AP$12)*($AB22&lt;#REF!),$AK$12,IF(($AB22&gt;=#REF!)*($AB22&lt;AP$11),#REF!,IF(($AB22&gt;=AP$11),$AK$11,"")))),"-"),"")</f>
        <v/>
      </c>
      <c r="BJ22" s="215" t="str">
        <f>IF($C22&lt;&gt;"",IF($AB22&gt;=AQ$13,IF(($AB22&gt;=AQ$13)*($AB22&lt;AQ$12),$AK$13,IF(($AB22&gt;=AQ$12)*($AB22&lt;#REF!),$AK$12,IF(($AB22&gt;=#REF!)*($AB22&lt;AQ$11),#REF!,IF(($AB22&gt;=AQ$11),$AK$11,"")))),"-"),"")</f>
        <v/>
      </c>
      <c r="BK22" s="215" t="str">
        <f>IF($C22&lt;&gt;"",IF($AB22&gt;=AR$13,IF(($AB22&gt;=AR$13)*($AB22&lt;AR$12),$AK$13,IF(($AB22&gt;=AR$12)*($AB22&lt;#REF!),$AK$12,IF(($AB22&gt;=#REF!)*($AB22&lt;AR$11),#REF!,IF(($AB22&gt;=AR$11),$AK$11,"")))),"-"),"")</f>
        <v/>
      </c>
      <c r="BL22" s="215" t="str">
        <f>IF($C22&lt;&gt;"",IF($AB22&gt;=AS$13,IF(($AB22&gt;=AS$13)*($AB22&lt;AS$12),$AK$13,IF(($AB22&gt;=AS$12)*($AB22&lt;#REF!),$AK$12,IF(($AB22&gt;=#REF!)*($AB22&lt;AS$11),#REF!,IF(($AB22&gt;=AS$11),$AK$11,"")))),"-"),"")</f>
        <v/>
      </c>
      <c r="BM22" s="215" t="str">
        <f>IF($C22&lt;&gt;"",IF($AB22&gt;=AT$13,IF(($AB22&gt;=AT$13)*($AB22&lt;AT$12),$AK$13,IF(($AB22&gt;=AT$12)*($AB22&lt;#REF!),$AK$12,IF(($AB22&gt;=#REF!)*($AB22&lt;AT$11),#REF!,IF(($AB22&gt;=AT$11),$AK$11,"")))),"-"),"")</f>
        <v/>
      </c>
      <c r="BN22" s="215" t="str">
        <f>IF($C22&lt;&gt;"",IF($AB22&gt;=AU$13,IF(($AB22&gt;=AU$13)*($AB22&lt;AU$12),$AK$13,IF(($AB22&gt;=AU$12)*($AB22&lt;#REF!),$AK$12,IF(($AB22&gt;=#REF!)*($AB22&lt;AU$11),#REF!,IF(($AB22&gt;=AU$11),$AK$11,"")))),"-"),"")</f>
        <v/>
      </c>
      <c r="BO22" s="215" t="str">
        <f>IF($C22&lt;&gt;"",IF($AB22&gt;=AV$13,IF(($AB22&gt;=AV$13)*($AB22&lt;AV$12),$AK$13,IF(($AB22&gt;=AV$12)*($AB22&lt;#REF!),$AK$12,IF(($AB22&gt;=#REF!)*($AB22&lt;AV$11),#REF!,IF(($AB22&gt;=AV$11),$AK$11,"")))),"-"),"")</f>
        <v/>
      </c>
      <c r="BP22" s="215" t="str">
        <f>IF($C22&lt;&gt;"",IF($AB22&gt;=AW$13,IF(($AB22&gt;=AW$13)*($AB22&lt;AW$12),$AK$13,IF(($AB22&gt;=AW$12)*($AB22&lt;#REF!),$AK$12,IF(($AB22&gt;=#REF!)*($AB22&lt;AW$11),#REF!,IF(($AB22&gt;=AW$11),$AK$11,"")))),"-"),"")</f>
        <v/>
      </c>
      <c r="BQ22" s="215" t="str">
        <f>IF($C22&lt;&gt;"",IF($AB22&gt;=AX$13,IF(($AB22&gt;=AX$13)*($AB22&lt;AX$12),$AK$13,IF(($AB22&gt;=AX$12)*($AB22&lt;#REF!),$AK$12,IF(($AB22&gt;=#REF!)*($AB22&lt;AX$11),#REF!,IF(($AB22&gt;=AX$11),$AK$11,"")))),"-"),"")</f>
        <v/>
      </c>
      <c r="BR22" s="215" t="str">
        <f>IF($C22&lt;&gt;"",IF($AB22&gt;=AY$13,IF(($AB22&gt;=AY$13)*($AB22&lt;AY$12),$AK$13,IF(($AB22&gt;=AY$12)*($AB22&lt;#REF!),$AK$12,IF(($AB22&gt;=#REF!)*($AB22&lt;AY$11),#REF!,IF(($AB22&gt;=AY$11),$AK$11,"")))),"-"),"")</f>
        <v/>
      </c>
      <c r="BS22" s="215" t="str">
        <f>IF($C22&lt;&gt;"",IF($AB22&gt;=AZ$13,IF(($AB22&gt;=AZ$13)*($AB22&lt;AZ$12),$AK$13,IF(($AB22&gt;=AZ$12)*($AB22&lt;#REF!),$AK$12,IF(($AB22&gt;=#REF!)*($AB22&lt;AZ$11),#REF!,IF(($AB22&gt;=AZ$11),$AK$11,"")))),"-"),"")</f>
        <v/>
      </c>
      <c r="BT22" s="215" t="str">
        <f>IF($C22&lt;&gt;"",IF($AB22&gt;=BA$13,IF(($AB22&gt;=BA$13)*($AB22&lt;BA$12),$AK$13,IF(($AB22&gt;=BA$12)*($AB22&lt;#REF!),$AK$12,IF(($AB22&gt;=#REF!)*($AB22&lt;BA$11),#REF!,IF(($AB22&gt;=BA$11),$AK$11,"")))),"-"),"")</f>
        <v/>
      </c>
      <c r="BU22" s="215" t="str">
        <f>IF($C22&lt;&gt;"",IF($AB22&gt;=BB$13,IF(($AB22&gt;=BB$13)*($AB22&lt;BB$12),$AK$13,IF(($AB22&gt;=BB$12)*($AB22&lt;#REF!),$AK$12,IF(($AB22&gt;=#REF!)*($AB22&lt;BB$11),#REF!,IF(($AB22&gt;=BB$11),$AK$11,"")))),"-"),"")</f>
        <v/>
      </c>
      <c r="BV22" s="215" t="str">
        <f>IF($C22&lt;&gt;"",IF($AB22&gt;=BC$13,IF(($AB22&gt;=BC$13)*($AB22&lt;BC$12),$AK$13,IF(($AB22&gt;=BC$12)*($AB22&lt;#REF!),$AK$12,IF(($AB22&gt;=#REF!)*($AB22&lt;BC$11),#REF!,IF(($AB22&gt;=BC$11),$AK$11,"")))),"-"),"")</f>
        <v/>
      </c>
      <c r="BW22" s="215" t="str">
        <f t="shared" si="4"/>
        <v/>
      </c>
      <c r="BX22" s="215" t="str">
        <f t="shared" si="5"/>
        <v/>
      </c>
      <c r="BY22" s="215" t="str">
        <f t="shared" si="19"/>
        <v/>
      </c>
      <c r="BZ22" s="215" t="str">
        <f t="shared" si="20"/>
        <v/>
      </c>
      <c r="CA22" s="206"/>
      <c r="CB22" s="216" t="str">
        <f t="shared" si="21"/>
        <v/>
      </c>
    </row>
    <row r="23" spans="1:80" x14ac:dyDescent="0.25">
      <c r="A23" s="250" t="s">
        <v>68</v>
      </c>
      <c r="B23" s="250"/>
      <c r="C23" s="250"/>
      <c r="D23" s="183"/>
      <c r="E23" s="183"/>
      <c r="F23" s="183"/>
      <c r="G23" s="183"/>
      <c r="H23" s="183"/>
      <c r="I23" s="175"/>
      <c r="J23" s="183"/>
      <c r="K23" s="183"/>
      <c r="L23" s="183"/>
      <c r="M23" s="183"/>
      <c r="N23" s="183"/>
      <c r="O23" s="183"/>
      <c r="P23" s="175"/>
      <c r="Q23" s="183"/>
      <c r="R23" s="183"/>
      <c r="S23" s="183"/>
      <c r="T23" s="183"/>
      <c r="U23" s="183"/>
      <c r="V23" s="183"/>
      <c r="W23" s="183"/>
      <c r="X23" s="183"/>
      <c r="Y23" s="185"/>
      <c r="Z23" s="199"/>
      <c r="AA23" s="200"/>
      <c r="AB23" s="195"/>
      <c r="AC23" s="174"/>
      <c r="AD23" s="201">
        <f t="shared" si="14"/>
        <v>0</v>
      </c>
      <c r="AE23" s="210">
        <f t="shared" si="15"/>
        <v>0</v>
      </c>
      <c r="AF23" s="211" t="str">
        <f t="shared" si="16"/>
        <v/>
      </c>
      <c r="AG23" s="211">
        <f t="shared" si="17"/>
        <v>0</v>
      </c>
      <c r="AH23" s="211">
        <f t="shared" si="18"/>
        <v>0</v>
      </c>
      <c r="AI23" s="212" t="str">
        <f t="shared" si="3"/>
        <v/>
      </c>
      <c r="AJ23" s="206"/>
      <c r="AK23" s="206"/>
      <c r="AL23" s="206"/>
      <c r="AM23" s="206"/>
      <c r="AN23" s="206"/>
      <c r="AO23" s="206"/>
      <c r="AP23" s="206"/>
      <c r="AQ23" s="206"/>
      <c r="AR23" s="206"/>
      <c r="AS23" s="206"/>
      <c r="AT23" s="206"/>
      <c r="AU23" s="206"/>
      <c r="AV23" s="206"/>
      <c r="AW23" s="206"/>
      <c r="AX23" s="206"/>
      <c r="AY23" s="206"/>
      <c r="AZ23" s="206"/>
      <c r="BA23" s="206"/>
      <c r="BB23" s="206"/>
      <c r="BC23" s="206"/>
      <c r="BD23" s="206"/>
      <c r="BE23" s="215" t="str">
        <f>IF($C23&lt;&gt;"",IF($AB23&gt;=AL$13,IF(($AB23&gt;=AL$13)*($AB23&lt;AL$12),$AK$13,IF(($AB23&gt;=AL$12)*($AB23&lt;#REF!),$AK$12,IF(($AB23&gt;=#REF!)*($AB23&lt;AL$11),#REF!,IF(($AB23&gt;=AL$11),$AK$11,"")))),"-"),"")</f>
        <v/>
      </c>
      <c r="BF23" s="215" t="str">
        <f>IF($C23&lt;&gt;"",IF($AB23&gt;=AM$13,IF(($AB23&gt;=AM$13)*($AB23&lt;AM$12),$AK$13,IF(($AB23&gt;=AM$12)*($AB23&lt;#REF!),$AK$12,IF(($AB23&gt;=#REF!)*($AB23&lt;AM$11),#REF!,IF(($AB23&gt;=AM$11),$AK$11,"")))),"-"),"")</f>
        <v/>
      </c>
      <c r="BG23" s="215" t="str">
        <f>IF($C23&lt;&gt;"",IF($AB23&gt;=AN$13,IF(($AB23&gt;=AN$13)*($AB23&lt;AN$12),$AK$13,IF(($AB23&gt;=AN$12)*($AB23&lt;#REF!),$AK$12,IF(($AB23&gt;=#REF!)*($AB23&lt;AN$11),#REF!,IF(($AB23&gt;=AN$11),$AK$11,"")))),"-"),"")</f>
        <v/>
      </c>
      <c r="BH23" s="215" t="str">
        <f>IF($C23&lt;&gt;"",IF($AB23&gt;=AO$13,IF(($AB23&gt;=AO$13)*($AB23&lt;AO$12),$AK$13,IF(($AB23&gt;=AO$12)*($AB23&lt;#REF!),$AK$12,IF(($AB23&gt;=#REF!)*($AB23&lt;AO$11),#REF!,IF(($AB23&gt;=AO$11),$AK$11,"")))),"-"),"")</f>
        <v/>
      </c>
      <c r="BI23" s="215" t="str">
        <f>IF($C23&lt;&gt;"",IF($AB23&gt;=AP$13,IF(($AB23&gt;=AP$13)*($AB23&lt;AP$12),$AK$13,IF(($AB23&gt;=AP$12)*($AB23&lt;#REF!),$AK$12,IF(($AB23&gt;=#REF!)*($AB23&lt;AP$11),#REF!,IF(($AB23&gt;=AP$11),$AK$11,"")))),"-"),"")</f>
        <v/>
      </c>
      <c r="BJ23" s="215" t="str">
        <f>IF($C23&lt;&gt;"",IF($AB23&gt;=AQ$13,IF(($AB23&gt;=AQ$13)*($AB23&lt;AQ$12),$AK$13,IF(($AB23&gt;=AQ$12)*($AB23&lt;#REF!),$AK$12,IF(($AB23&gt;=#REF!)*($AB23&lt;AQ$11),#REF!,IF(($AB23&gt;=AQ$11),$AK$11,"")))),"-"),"")</f>
        <v/>
      </c>
      <c r="BK23" s="215" t="str">
        <f>IF($C23&lt;&gt;"",IF($AB23&gt;=AR$13,IF(($AB23&gt;=AR$13)*($AB23&lt;AR$12),$AK$13,IF(($AB23&gt;=AR$12)*($AB23&lt;#REF!),$AK$12,IF(($AB23&gt;=#REF!)*($AB23&lt;AR$11),#REF!,IF(($AB23&gt;=AR$11),$AK$11,"")))),"-"),"")</f>
        <v/>
      </c>
      <c r="BL23" s="215" t="str">
        <f>IF($C23&lt;&gt;"",IF($AB23&gt;=AS$13,IF(($AB23&gt;=AS$13)*($AB23&lt;AS$12),$AK$13,IF(($AB23&gt;=AS$12)*($AB23&lt;#REF!),$AK$12,IF(($AB23&gt;=#REF!)*($AB23&lt;AS$11),#REF!,IF(($AB23&gt;=AS$11),$AK$11,"")))),"-"),"")</f>
        <v/>
      </c>
      <c r="BM23" s="215" t="str">
        <f>IF($C23&lt;&gt;"",IF($AB23&gt;=AT$13,IF(($AB23&gt;=AT$13)*($AB23&lt;AT$12),$AK$13,IF(($AB23&gt;=AT$12)*($AB23&lt;#REF!),$AK$12,IF(($AB23&gt;=#REF!)*($AB23&lt;AT$11),#REF!,IF(($AB23&gt;=AT$11),$AK$11,"")))),"-"),"")</f>
        <v/>
      </c>
      <c r="BN23" s="215" t="str">
        <f>IF($C23&lt;&gt;"",IF($AB23&gt;=AU$13,IF(($AB23&gt;=AU$13)*($AB23&lt;AU$12),$AK$13,IF(($AB23&gt;=AU$12)*($AB23&lt;#REF!),$AK$12,IF(($AB23&gt;=#REF!)*($AB23&lt;AU$11),#REF!,IF(($AB23&gt;=AU$11),$AK$11,"")))),"-"),"")</f>
        <v/>
      </c>
      <c r="BO23" s="215" t="str">
        <f>IF($C23&lt;&gt;"",IF($AB23&gt;=AV$13,IF(($AB23&gt;=AV$13)*($AB23&lt;AV$12),$AK$13,IF(($AB23&gt;=AV$12)*($AB23&lt;#REF!),$AK$12,IF(($AB23&gt;=#REF!)*($AB23&lt;AV$11),#REF!,IF(($AB23&gt;=AV$11),$AK$11,"")))),"-"),"")</f>
        <v/>
      </c>
      <c r="BP23" s="215" t="str">
        <f>IF($C23&lt;&gt;"",IF($AB23&gt;=AW$13,IF(($AB23&gt;=AW$13)*($AB23&lt;AW$12),$AK$13,IF(($AB23&gt;=AW$12)*($AB23&lt;#REF!),$AK$12,IF(($AB23&gt;=#REF!)*($AB23&lt;AW$11),#REF!,IF(($AB23&gt;=AW$11),$AK$11,"")))),"-"),"")</f>
        <v/>
      </c>
      <c r="BQ23" s="215" t="str">
        <f>IF($C23&lt;&gt;"",IF($AB23&gt;=AX$13,IF(($AB23&gt;=AX$13)*($AB23&lt;AX$12),$AK$13,IF(($AB23&gt;=AX$12)*($AB23&lt;#REF!),$AK$12,IF(($AB23&gt;=#REF!)*($AB23&lt;AX$11),#REF!,IF(($AB23&gt;=AX$11),$AK$11,"")))),"-"),"")</f>
        <v/>
      </c>
      <c r="BR23" s="215" t="str">
        <f>IF($C23&lt;&gt;"",IF($AB23&gt;=AY$13,IF(($AB23&gt;=AY$13)*($AB23&lt;AY$12),$AK$13,IF(($AB23&gt;=AY$12)*($AB23&lt;#REF!),$AK$12,IF(($AB23&gt;=#REF!)*($AB23&lt;AY$11),#REF!,IF(($AB23&gt;=AY$11),$AK$11,"")))),"-"),"")</f>
        <v/>
      </c>
      <c r="BS23" s="215" t="str">
        <f>IF($C23&lt;&gt;"",IF($AB23&gt;=AZ$13,IF(($AB23&gt;=AZ$13)*($AB23&lt;AZ$12),$AK$13,IF(($AB23&gt;=AZ$12)*($AB23&lt;#REF!),$AK$12,IF(($AB23&gt;=#REF!)*($AB23&lt;AZ$11),#REF!,IF(($AB23&gt;=AZ$11),$AK$11,"")))),"-"),"")</f>
        <v/>
      </c>
      <c r="BT23" s="215" t="str">
        <f>IF($C23&lt;&gt;"",IF($AB23&gt;=BA$13,IF(($AB23&gt;=BA$13)*($AB23&lt;BA$12),$AK$13,IF(($AB23&gt;=BA$12)*($AB23&lt;#REF!),$AK$12,IF(($AB23&gt;=#REF!)*($AB23&lt;BA$11),#REF!,IF(($AB23&gt;=BA$11),$AK$11,"")))),"-"),"")</f>
        <v/>
      </c>
      <c r="BU23" s="215" t="str">
        <f>IF($C23&lt;&gt;"",IF($AB23&gt;=BB$13,IF(($AB23&gt;=BB$13)*($AB23&lt;BB$12),$AK$13,IF(($AB23&gt;=BB$12)*($AB23&lt;#REF!),$AK$12,IF(($AB23&gt;=#REF!)*($AB23&lt;BB$11),#REF!,IF(($AB23&gt;=BB$11),$AK$11,"")))),"-"),"")</f>
        <v/>
      </c>
      <c r="BV23" s="215" t="str">
        <f>IF($C23&lt;&gt;"",IF($AB23&gt;=BC$13,IF(($AB23&gt;=BC$13)*($AB23&lt;BC$12),$AK$13,IF(($AB23&gt;=BC$12)*($AB23&lt;#REF!),$AK$12,IF(($AB23&gt;=#REF!)*($AB23&lt;BC$11),#REF!,IF(($AB23&gt;=BC$11),$AK$11,"")))),"-"),"")</f>
        <v/>
      </c>
      <c r="BW23" s="215" t="str">
        <f t="shared" si="4"/>
        <v/>
      </c>
      <c r="BX23" s="215" t="str">
        <f t="shared" si="5"/>
        <v/>
      </c>
      <c r="BY23" s="215" t="str">
        <f t="shared" si="19"/>
        <v/>
      </c>
      <c r="BZ23" s="215" t="str">
        <f t="shared" si="20"/>
        <v/>
      </c>
      <c r="CA23" s="206"/>
      <c r="CB23" s="216" t="str">
        <f t="shared" si="21"/>
        <v/>
      </c>
    </row>
  </sheetData>
  <mergeCells count="14">
    <mergeCell ref="A22:C22"/>
    <mergeCell ref="A23:C23"/>
    <mergeCell ref="K1:L1"/>
    <mergeCell ref="P1:Q1"/>
    <mergeCell ref="R1:S1"/>
    <mergeCell ref="T1:U1"/>
    <mergeCell ref="V1:W1"/>
    <mergeCell ref="A21:C21"/>
    <mergeCell ref="A1:A2"/>
    <mergeCell ref="B1:B2"/>
    <mergeCell ref="C1:C2"/>
    <mergeCell ref="D1:F1"/>
    <mergeCell ref="G1:H1"/>
    <mergeCell ref="I1:J1"/>
  </mergeCells>
  <conditionalFormatting sqref="CB4:CB23">
    <cfRule type="cellIs" dxfId="2" priority="1" stopIfTrue="1" operator="equal">
      <formula>"DIAMOND"</formula>
    </cfRule>
    <cfRule type="cellIs" dxfId="1" priority="2" stopIfTrue="1" operator="equal">
      <formula>"GOLD"</formula>
    </cfRule>
    <cfRule type="cellIs" dxfId="0" priority="3" stopIfTrue="1" operator="equal">
      <formula>"SILVER"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Titulní strana</vt:lpstr>
      <vt:lpstr>POKYNY</vt:lpstr>
      <vt:lpstr>VZOR</vt:lpstr>
      <vt:lpstr>TEXT</vt:lpstr>
    </vt:vector>
  </TitlesOfParts>
  <Company>Masarykova ZŠ Debt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Černý</dc:creator>
  <cp:lastModifiedBy>Jakub Černý</cp:lastModifiedBy>
  <cp:lastPrinted>2012-08-03T10:02:00Z</cp:lastPrinted>
  <dcterms:created xsi:type="dcterms:W3CDTF">2012-02-14T08:19:36Z</dcterms:created>
  <dcterms:modified xsi:type="dcterms:W3CDTF">2012-08-03T10:03:11Z</dcterms:modified>
</cp:coreProperties>
</file>